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showInkAnnotation="0"/>
  <mc:AlternateContent xmlns:mc="http://schemas.openxmlformats.org/markup-compatibility/2006">
    <mc:Choice Requires="x15">
      <x15ac:absPath xmlns:x15ac="http://schemas.microsoft.com/office/spreadsheetml/2010/11/ac" url="D:\GitHub\FUN-MAP_NTTR\DOC\MDC\"/>
    </mc:Choice>
  </mc:AlternateContent>
  <xr:revisionPtr revIDLastSave="0" documentId="13_ncr:1_{62E237CF-B8FF-41AF-BE49-9D0A249F1650}" xr6:coauthVersionLast="47" xr6:coauthVersionMax="47" xr10:uidLastSave="{00000000-0000-0000-0000-000000000000}"/>
  <bookViews>
    <workbookView xWindow="2330" yWindow="40" windowWidth="29180" windowHeight="20760" xr2:uid="{00000000-000D-0000-FFFF-FFFF00000000}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NAVDATA" sheetId="15" r:id="rId6"/>
    <sheet name="OBJECTS" sheetId="5" r:id="rId7"/>
    <sheet name="CALCULATORS" sheetId="12" r:id="rId8"/>
    <sheet name="DATA Validation" sheetId="11" r:id="rId9"/>
    <sheet name="TGT TEMP" sheetId="13" r:id="rId10"/>
  </sheets>
  <definedNames>
    <definedName name="_xlnm._FilterDatabase" localSheetId="5" hidden="1">NAVDATA!$A$1:$I$525</definedName>
    <definedName name="_xlnm.Print_Area" localSheetId="0">'MISSION CARDS VMA'!$A$1:$R$52,'MISSION CARDS VMA'!$T$1:$AK$52,'MISSION CARDS VMA'!$AM$1:$BD$52,'MISSION CARDS VMA'!$BF$1:$BW$52,'MISSION CARDS VMA'!$BY$1:$CP$52,'MISSION CARDS VMA'!$CR$1:$DI$52,'MISSION CARDS VMA'!$DK$1:$EB$52,'MISSION CARDS VMA'!$ED$1:$EU$52,'MISSION CARDS VMA'!$EW$1:$FN$52,'MISSION CARDS VMA'!$FP$1:$GG$52,'MISSION CARDS VMA'!$GI$1:$GZ$52,'MISSION CARDS VMA'!$HB$1:$HS$52,'MISSION CARDS VMA'!$HU$1:$IL$52,'MISSION CARDS VMA'!$IN$1:$JE$52,'MISSION CARDS VMA'!$JG$1:$JX$52</definedName>
    <definedName name="_xlnm.Print_Area" localSheetId="2">ROUTE!$A$1:$O$25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W1" i="6" l="1"/>
  <c r="DQ1" i="6"/>
  <c r="DK1" i="6"/>
  <c r="AV82" i="6" l="1"/>
  <c r="AV83" i="6"/>
  <c r="AV84" i="6"/>
  <c r="AV85" i="6"/>
  <c r="AV86" i="6"/>
  <c r="AV87" i="6"/>
  <c r="AV88" i="6"/>
  <c r="AV89" i="6"/>
  <c r="AV90" i="6"/>
  <c r="AV91" i="6"/>
  <c r="AV92" i="6"/>
  <c r="AV93" i="6"/>
  <c r="AV81" i="6"/>
  <c r="AS82" i="6"/>
  <c r="AS83" i="6"/>
  <c r="AS84" i="6"/>
  <c r="AS85" i="6"/>
  <c r="AS86" i="6"/>
  <c r="AS87" i="6"/>
  <c r="AS88" i="6"/>
  <c r="AS89" i="6"/>
  <c r="AS90" i="6"/>
  <c r="AS91" i="6"/>
  <c r="AS92" i="6"/>
  <c r="AS93" i="6"/>
  <c r="AS81" i="6"/>
  <c r="AM82" i="6"/>
  <c r="AM83" i="6"/>
  <c r="AM84" i="6"/>
  <c r="AM85" i="6"/>
  <c r="AM86" i="6"/>
  <c r="AM87" i="6"/>
  <c r="AM88" i="6"/>
  <c r="AM89" i="6"/>
  <c r="AM90" i="6"/>
  <c r="AM91" i="6"/>
  <c r="AM92" i="6"/>
  <c r="AM93" i="6"/>
  <c r="AM81" i="6"/>
  <c r="IG1" i="6" l="1"/>
  <c r="IA1" i="6"/>
  <c r="HU1" i="6"/>
  <c r="HN1" i="6" l="1"/>
  <c r="HH1" i="6"/>
  <c r="HB1" i="6"/>
  <c r="BR1" i="6" l="1"/>
  <c r="BL1" i="6"/>
  <c r="BF1" i="6"/>
  <c r="EP1" i="6"/>
  <c r="EJ1" i="6"/>
  <c r="ED1" i="6"/>
  <c r="DD1" i="6" l="1"/>
  <c r="CX1" i="6"/>
  <c r="CR1" i="6"/>
  <c r="GU1" i="6" l="1"/>
  <c r="GO1" i="6"/>
  <c r="GI1" i="6"/>
  <c r="AM14" i="6" l="1"/>
  <c r="AM13" i="6"/>
  <c r="AM12" i="6"/>
  <c r="AM11" i="6"/>
  <c r="AM10" i="6"/>
  <c r="AM9" i="6"/>
  <c r="AM8" i="6"/>
  <c r="AM7" i="6"/>
  <c r="AM6" i="6"/>
  <c r="AM5" i="6"/>
  <c r="AM4" i="6"/>
  <c r="AP14" i="6"/>
  <c r="AS14" i="6"/>
  <c r="AV14" i="6"/>
  <c r="AP13" i="6"/>
  <c r="AS13" i="6"/>
  <c r="AV13" i="6"/>
  <c r="AP12" i="6"/>
  <c r="AS12" i="6"/>
  <c r="AV12" i="6"/>
  <c r="AP11" i="6"/>
  <c r="AS11" i="6"/>
  <c r="AV11" i="6"/>
  <c r="AP10" i="6"/>
  <c r="AS10" i="6"/>
  <c r="AV10" i="6"/>
  <c r="AP9" i="6"/>
  <c r="AS9" i="6"/>
  <c r="AV9" i="6"/>
  <c r="AP8" i="6"/>
  <c r="AS8" i="6"/>
  <c r="AV8" i="6"/>
  <c r="AP7" i="6"/>
  <c r="AS7" i="6"/>
  <c r="AV7" i="6"/>
  <c r="AP6" i="6"/>
  <c r="AS6" i="6"/>
  <c r="AV6" i="6"/>
  <c r="AP5" i="6"/>
  <c r="AS5" i="6"/>
  <c r="AV5" i="6"/>
  <c r="AP4" i="6"/>
  <c r="AS4" i="6"/>
  <c r="AV4" i="6"/>
  <c r="GB1" i="6" l="1"/>
  <c r="FV1" i="6"/>
  <c r="FP1" i="6"/>
  <c r="FI1" i="6" l="1"/>
  <c r="FC1" i="6"/>
  <c r="EW1" i="6"/>
  <c r="BY1" i="6"/>
  <c r="CK1" i="6"/>
  <c r="CE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<sst xmlns="http://schemas.openxmlformats.org/spreadsheetml/2006/main" count="7379" uniqueCount="3968">
  <si>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</si>
  <si>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</si>
  <si>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</si>
  <si>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</si>
  <si>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</si>
  <si>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</si>
  <si>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</si>
  <si>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</si>
  <si>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</si>
  <si>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</si>
  <si>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</si>
  <si>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</si>
  <si>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</si>
  <si>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</si>
  <si>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</si>
  <si>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</si>
  <si>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</si>
  <si>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</si>
  <si>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</si>
  <si>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</si>
  <si>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</si>
  <si>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</si>
  <si>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</si>
  <si>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</si>
  <si>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</si>
  <si>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</si>
  <si>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</si>
  <si>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</si>
  <si>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</si>
  <si>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</si>
  <si>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</si>
  <si>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</si>
  <si>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</si>
  <si>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</si>
  <si>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</si>
  <si>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</si>
  <si>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</si>
  <si>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</si>
  <si>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</si>
  <si>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</si>
  <si>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</si>
  <si>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</si>
  <si>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</si>
  <si>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</si>
  <si>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</si>
  <si>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</si>
  <si>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</si>
  <si>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</si>
  <si>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</si>
  <si>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</si>
  <si>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</si>
  <si>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</si>
  <si>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</si>
  <si>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</si>
  <si>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</si>
  <si>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</si>
  <si>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</si>
  <si>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</si>
  <si>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</si>
  <si>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</si>
  <si>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</si>
  <si>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</si>
  <si>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</si>
  <si>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</si>
  <si>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</si>
  <si>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</si>
  <si>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</si>
  <si>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</si>
  <si>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</si>
  <si>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</si>
  <si>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</si>
  <si>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</si>
  <si>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</si>
  <si>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</si>
  <si>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</si>
  <si>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</si>
  <si>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</si>
  <si>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</si>
  <si>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</si>
  <si>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</si>
  <si>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</si>
  <si>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</si>
  <si>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</si>
  <si>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</si>
  <si>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</si>
  <si>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</si>
  <si>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</si>
  <si>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</si>
  <si>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</si>
  <si>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</si>
  <si>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</si>
  <si>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</si>
  <si>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</si>
  <si>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</si>
  <si>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</si>
  <si>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</si>
  <si>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</si>
  <si>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</si>
  <si>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</si>
  <si>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</si>
  <si>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</si>
  <si>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</si>
  <si>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</si>
  <si>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</si>
  <si>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</si>
  <si>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</si>
  <si>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</si>
  <si>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</si>
  <si>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</si>
  <si>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</si>
  <si>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</si>
  <si>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</si>
  <si>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</si>
  <si>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</si>
  <si>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</si>
  <si>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</si>
  <si>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</si>
  <si>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</si>
  <si>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</si>
  <si>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</si>
  <si>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</si>
  <si>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</si>
  <si>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</si>
  <si>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</si>
  <si>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</si>
  <si>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</si>
  <si>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</si>
  <si>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</si>
  <si>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</si>
  <si>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</si>
  <si>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</si>
  <si>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</si>
  <si>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</si>
  <si>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</si>
  <si>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</si>
  <si>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</si>
  <si>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</si>
  <si>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</si>
  <si>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</si>
  <si>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</si>
  <si>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</si>
  <si>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</si>
  <si>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</si>
  <si>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</si>
  <si>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</si>
  <si>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</si>
  <si>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</si>
  <si>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</si>
  <si>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</si>
  <si>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</si>
  <si>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</si>
  <si>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</si>
  <si>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</si>
  <si>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</si>
  <si>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</si>
  <si>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</si>
  <si>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</si>
  <si>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</si>
  <si>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</si>
  <si>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</si>
  <si>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</si>
  <si>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</si>
  <si>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</si>
  <si>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</si>
  <si>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</si>
  <si>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</si>
  <si>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</si>
  <si>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</si>
  <si>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</si>
  <si>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</si>
  <si>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</si>
  <si>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</si>
  <si>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</si>
  <si>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</si>
  <si>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</si>
  <si>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</si>
  <si>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</si>
  <si>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</si>
  <si>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</si>
  <si>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</si>
  <si>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</si>
  <si>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</si>
  <si>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</si>
  <si>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</si>
  <si>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</si>
  <si>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</si>
  <si>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</si>
  <si>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</si>
  <si>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</si>
  <si>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</si>
  <si>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</si>
  <si>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</si>
  <si>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</si>
  <si>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</si>
  <si>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</si>
  <si>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</si>
  <si>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</si>
  <si>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</si>
  <si>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</si>
  <si>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</si>
  <si>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</si>
  <si>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</si>
  <si>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</si>
  <si>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</si>
  <si>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</si>
  <si>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</si>
  <si>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</si>
  <si>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</si>
  <si>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</si>
  <si>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</si>
  <si>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</si>
  <si>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</si>
  <si>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</si>
  <si>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</si>
  <si>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</si>
  <si>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</si>
  <si>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</si>
  <si>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</si>
  <si>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</si>
  <si>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</si>
  <si>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</si>
  <si>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</si>
  <si>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</si>
  <si>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</si>
  <si>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</si>
  <si>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</si>
  <si>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</si>
  <si>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</si>
  <si>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</si>
  <si>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</si>
  <si>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</si>
  <si>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</si>
  <si>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</si>
  <si>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</si>
  <si>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</si>
  <si>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</si>
  <si>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</si>
  <si>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</si>
  <si>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</si>
  <si>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</si>
  <si>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</si>
  <si>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</si>
  <si>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</si>
  <si>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</si>
  <si>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</si>
  <si>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</si>
  <si>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</si>
  <si>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</si>
  <si>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</si>
  <si>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</si>
  <si>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</si>
  <si>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</si>
  <si>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</si>
  <si>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</si>
  <si>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</si>
  <si>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</si>
  <si>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</si>
  <si>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</si>
  <si>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</si>
  <si>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</si>
  <si>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</si>
  <si>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</si>
  <si>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</si>
  <si>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</si>
  <si>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</si>
  <si>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</si>
  <si>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</si>
  <si>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</si>
  <si>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</si>
  <si>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</si>
  <si>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</si>
  <si>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</si>
  <si>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</si>
  <si>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</si>
  <si>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</si>
  <si>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</si>
  <si>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</si>
  <si>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</si>
  <si>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</si>
  <si>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</si>
  <si>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</si>
  <si>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</si>
  <si>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</si>
  <si>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</si>
  <si>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</si>
  <si>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</si>
  <si>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</si>
  <si>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</si>
  <si>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</si>
  <si>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</si>
  <si>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</si>
  <si>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</si>
  <si>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</si>
  <si>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</si>
  <si>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</si>
  <si>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</si>
  <si>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</si>
  <si>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</si>
  <si>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</si>
  <si>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</si>
  <si>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</si>
  <si>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</si>
  <si>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</si>
  <si>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</si>
  <si>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</si>
  <si>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</si>
  <si>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</si>
  <si>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</si>
  <si>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</si>
  <si>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</si>
  <si>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</si>
  <si>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</si>
  <si>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</si>
  <si>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</si>
  <si>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</si>
  <si>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</si>
  <si>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</si>
  <si>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</si>
  <si>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</si>
  <si>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</si>
  <si>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</si>
  <si>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</si>
  <si>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</si>
  <si>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</si>
  <si>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</si>
  <si>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</si>
  <si>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</si>
  <si>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</si>
  <si>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</si>
  <si>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</si>
  <si>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</si>
  <si>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</si>
  <si>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</si>
  <si>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</si>
  <si>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</si>
  <si>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</si>
  <si>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</si>
  <si>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</si>
  <si>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</si>
  <si>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</si>
  <si>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</si>
  <si>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</si>
  <si>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</si>
  <si>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</si>
  <si>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</si>
  <si>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</si>
  <si>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</si>
  <si>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</si>
  <si>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</si>
  <si>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</si>
  <si>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</si>
  <si>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</si>
  <si>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</si>
  <si>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</si>
  <si>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</si>
  <si>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</si>
  <si>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</si>
  <si>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</si>
  <si>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</si>
  <si>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</si>
  <si>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</si>
  <si>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</si>
  <si>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</si>
  <si>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</si>
  <si>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</si>
  <si>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</si>
  <si>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</si>
  <si>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</si>
  <si>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</si>
  <si>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</si>
  <si>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</si>
  <si>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</si>
  <si>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</si>
  <si>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</si>
  <si>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</si>
  <si>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</si>
  <si>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</si>
  <si>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</si>
  <si>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</si>
  <si>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</si>
  <si>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</si>
  <si>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</si>
  <si>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</si>
  <si>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</si>
  <si>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</si>
  <si>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</si>
  <si>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</si>
  <si>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</si>
  <si>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</si>
  <si>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</si>
  <si>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</si>
  <si>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</si>
  <si>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</si>
  <si>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</si>
  <si>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</si>
  <si>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</si>
  <si>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</si>
  <si>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</si>
  <si>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</si>
  <si>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</si>
  <si>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</si>
  <si>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</si>
  <si>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</si>
  <si>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</si>
  <si>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</si>
  <si>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</si>
  <si>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</si>
  <si>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</si>
  <si>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</si>
  <si>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</si>
  <si>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</si>
  <si>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</si>
  <si>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</si>
  <si>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</si>
  <si>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</si>
  <si>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</si>
  <si>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</si>
  <si>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</si>
  <si>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</si>
  <si>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</si>
  <si>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</si>
  <si>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</si>
  <si>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</si>
  <si>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</si>
  <si>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</si>
  <si>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</si>
  <si>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</si>
  <si>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</si>
  <si>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</si>
  <si>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</si>
  <si>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</si>
  <si>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</si>
  <si>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</si>
  <si>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</si>
  <si>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</si>
  <si>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</si>
  <si>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</si>
  <si>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</si>
  <si>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</si>
  <si>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</si>
  <si>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</si>
  <si>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</si>
  <si>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</si>
  <si>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</si>
  <si>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</si>
  <si>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</si>
  <si>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</si>
  <si>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</si>
  <si>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</si>
  <si>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</si>
  <si>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</si>
  <si>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</si>
  <si>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</si>
  <si>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</si>
  <si>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</si>
  <si>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</si>
  <si>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</si>
  <si>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</si>
  <si>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</si>
  <si>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</si>
  <si>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</si>
  <si>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</si>
  <si>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</si>
  <si>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</si>
  <si>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</si>
  <si>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</si>
  <si>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</si>
  <si>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</si>
  <si>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</si>
  <si>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</si>
  <si>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</si>
  <si>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</si>
  <si>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</si>
  <si>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</si>
  <si>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</si>
  <si>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</si>
  <si>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</si>
  <si>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</si>
  <si>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</si>
  <si>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</si>
  <si>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</si>
  <si>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</si>
  <si>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</si>
  <si>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</si>
  <si>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</si>
  <si>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</si>
  <si>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</si>
  <si>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</si>
  <si>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</si>
  <si>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</si>
  <si>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</si>
  <si>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</si>
  <si>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</si>
  <si>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</si>
  <si>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</si>
  <si>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</si>
  <si>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</si>
  <si>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</si>
  <si>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</si>
  <si>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</si>
  <si>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</si>
  <si>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</si>
  <si>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</si>
  <si>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</si>
  <si>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</si>
  <si>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</si>
  <si>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</si>
  <si>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</si>
  <si>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</si>
  <si>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</si>
  <si>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</si>
  <si>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</si>
  <si>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</si>
  <si>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</si>
  <si>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</si>
  <si>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</si>
  <si>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</si>
  <si>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</si>
  <si>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</si>
  <si>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</si>
  <si>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</si>
  <si>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</si>
  <si>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</si>
  <si>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</si>
  <si>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</si>
  <si>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</si>
  <si>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</si>
  <si>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</si>
  <si>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</si>
  <si>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</si>
  <si>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</si>
  <si>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</si>
  <si>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</si>
  <si>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</si>
  <si>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</si>
  <si>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</si>
  <si>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</si>
  <si>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</si>
  <si>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</si>
  <si>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</si>
  <si>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</si>
  <si>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</si>
  <si>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</si>
  <si>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</si>
  <si>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</si>
  <si>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</si>
  <si>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</si>
  <si>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</si>
  <si>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</si>
  <si>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</si>
  <si>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</si>
  <si>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</si>
  <si>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</si>
  <si>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</si>
  <si>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</si>
  <si>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</si>
  <si>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</si>
  <si>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</si>
  <si>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</si>
  <si>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</si>
  <si>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</si>
  <si>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</si>
  <si>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</si>
  <si>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</si>
  <si>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</si>
  <si>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</si>
  <si>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</si>
  <si>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</si>
  <si>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</si>
  <si>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</si>
  <si>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</si>
  <si>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</si>
  <si>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</si>
  <si>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</si>
  <si>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</si>
  <si>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</si>
  <si>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</si>
  <si>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</si>
  <si>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</si>
  <si>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</si>
  <si>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</si>
  <si>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</si>
  <si>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</si>
  <si>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</si>
  <si>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</si>
  <si>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</si>
  <si>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</si>
  <si>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</si>
  <si>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</si>
  <si>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</si>
  <si>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</si>
  <si>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</si>
  <si>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</si>
  <si>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</si>
  <si>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</si>
  <si>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</si>
  <si>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</si>
  <si>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</si>
  <si>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</si>
  <si>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</si>
  <si>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</si>
  <si>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</si>
  <si>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</si>
  <si>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</si>
  <si>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</si>
  <si>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</si>
  <si>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</si>
  <si>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</si>
  <si>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</si>
  <si>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</si>
  <si>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</si>
  <si>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</si>
  <si>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</si>
  <si>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</si>
  <si>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</si>
  <si>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</si>
  <si>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</si>
  <si>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</si>
  <si>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</si>
  <si>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</si>
  <si>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</si>
  <si>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</si>
  <si>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</si>
  <si>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</si>
  <si>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</si>
  <si>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</si>
  <si>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</si>
  <si>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</si>
  <si>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</si>
  <si>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</si>
  <si>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</si>
  <si>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</si>
  <si>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</si>
  <si>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</si>
  <si>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</si>
  <si>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</si>
  <si>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</si>
  <si>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</si>
  <si>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</si>
  <si>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</si>
  <si>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</si>
  <si>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</si>
  <si>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</si>
  <si>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</si>
  <si>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</si>
  <si>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</si>
  <si>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</si>
  <si>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</si>
  <si>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</si>
  <si>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</si>
  <si>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</si>
  <si>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</si>
  <si>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</si>
  <si>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</si>
  <si>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</si>
  <si>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</si>
  <si>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</si>
  <si>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</si>
  <si>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</si>
  <si>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</si>
  <si>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</si>
  <si>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</si>
  <si>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</si>
  <si>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</si>
  <si>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</si>
  <si>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</si>
  <si>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</si>
  <si>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</si>
  <si>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</si>
  <si>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</si>
  <si>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</si>
  <si>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</si>
  <si>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</si>
  <si>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</si>
  <si>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</si>
  <si>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</si>
  <si>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</si>
  <si>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</si>
  <si>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</si>
  <si>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</si>
  <si>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</si>
  <si>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</si>
  <si>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</si>
  <si>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</si>
  <si>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</si>
  <si>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</si>
  <si>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</si>
  <si>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</si>
  <si>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</si>
  <si>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</si>
  <si>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</si>
  <si>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</si>
  <si>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</si>
  <si>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</si>
  <si>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</si>
  <si>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</si>
  <si>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</si>
  <si>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</si>
  <si>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</si>
  <si>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</si>
  <si>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</si>
  <si>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</si>
  <si>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</si>
  <si>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</si>
  <si>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</si>
  <si>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</si>
  <si>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</si>
  <si>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</si>
  <si>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</si>
  <si>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</si>
  <si>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</si>
  <si>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</si>
  <si>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</si>
  <si>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</si>
  <si>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</si>
  <si>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</si>
  <si>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</si>
  <si>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</si>
  <si>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</si>
  <si>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</si>
  <si>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</si>
  <si>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</si>
  <si>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</si>
  <si>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</si>
  <si>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</si>
  <si>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</si>
  <si>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</si>
  <si>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</si>
  <si>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</si>
  <si>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</si>
  <si>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</si>
  <si>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</si>
  <si>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</si>
  <si>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</si>
  <si>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</si>
  <si>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</si>
  <si>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</si>
  <si>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</si>
  <si>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</si>
  <si>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</si>
  <si>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</si>
  <si>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</si>
  <si>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</si>
  <si>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</si>
  <si>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</si>
  <si>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</si>
  <si>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</si>
  <si>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</si>
  <si>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</si>
  <si>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</si>
  <si>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</si>
  <si>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</si>
  <si>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</si>
  <si>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</si>
  <si>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</si>
  <si>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</si>
  <si>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</si>
  <si>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</si>
  <si>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</si>
  <si>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</si>
  <si>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</si>
  <si>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</si>
  <si>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</si>
  <si>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</si>
  <si>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</si>
  <si>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</si>
  <si>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</si>
  <si>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</si>
  <si>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</si>
  <si>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</si>
  <si>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</si>
  <si>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</si>
  <si>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</si>
  <si>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</si>
  <si>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</si>
  <si>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</si>
  <si>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</si>
  <si>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</si>
  <si>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</si>
  <si>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</si>
  <si>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</si>
  <si>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</si>
  <si>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</si>
  <si>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</si>
  <si>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</si>
  <si>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</si>
  <si>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</si>
  <si>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</si>
  <si>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</si>
  <si>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</si>
  <si>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</si>
  <si>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</si>
  <si>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</si>
  <si>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</si>
  <si>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</si>
  <si>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</si>
  <si>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</si>
  <si>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</si>
  <si>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</si>
  <si>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</si>
  <si>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</si>
  <si>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</si>
  <si>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</si>
  <si>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</si>
  <si>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</si>
  <si>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</si>
  <si>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</si>
  <si>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</si>
  <si>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</si>
  <si>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</si>
  <si>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</si>
  <si>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</si>
  <si>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</si>
  <si>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</si>
  <si>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</si>
  <si>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</si>
  <si>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</si>
  <si>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</si>
  <si>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</si>
  <si>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</si>
  <si>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</si>
  <si>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</si>
  <si>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</si>
  <si>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</si>
  <si>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</si>
  <si>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</si>
  <si>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</si>
  <si>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</si>
  <si>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</si>
  <si>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</si>
  <si>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</si>
  <si>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</si>
  <si>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</si>
  <si>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</si>
  <si>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</si>
  <si>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</si>
  <si>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</si>
  <si>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</si>
  <si>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</si>
  <si>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</si>
  <si>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</si>
  <si>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</si>
  <si>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</si>
  <si>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</si>
  <si>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</si>
  <si>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</si>
  <si>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</si>
  <si>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</si>
  <si>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</si>
  <si>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</si>
  <si>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</si>
  <si>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</si>
  <si>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</si>
  <si>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</si>
  <si>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</si>
  <si>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</si>
  <si>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</si>
  <si>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</si>
  <si>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</si>
  <si>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</si>
  <si>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</si>
  <si>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</si>
  <si>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</si>
  <si>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</si>
  <si>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</si>
  <si>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</si>
  <si>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</si>
  <si>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</si>
  <si>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</si>
  <si>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</si>
  <si>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</si>
  <si>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</si>
  <si>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</si>
  <si>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</si>
  <si>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</si>
  <si>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</si>
  <si>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</si>
  <si>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</si>
  <si>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</si>
  <si>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</si>
  <si>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</si>
  <si>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</si>
  <si>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</si>
  <si>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</si>
  <si>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</si>
  <si>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</si>
  <si>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</si>
  <si>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</si>
  <si>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</si>
  <si>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</si>
  <si>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</si>
  <si>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</si>
  <si>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</si>
  <si>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</si>
  <si>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</si>
  <si>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</si>
  <si>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</si>
  <si>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</si>
  <si>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</si>
  <si>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</si>
  <si>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</si>
  <si>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</si>
  <si>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</si>
  <si>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</si>
  <si>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</si>
  <si>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</si>
  <si>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</si>
  <si>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</si>
  <si>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</si>
  <si>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</si>
  <si>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</si>
  <si>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</si>
  <si>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</si>
  <si>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</si>
  <si>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</si>
  <si>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</si>
  <si>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</si>
  <si>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</si>
  <si>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</si>
  <si>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</si>
  <si>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</si>
  <si>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</si>
  <si>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</si>
  <si>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</si>
  <si>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</si>
  <si>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</si>
  <si>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</si>
  <si>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</si>
  <si>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</si>
  <si>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</si>
  <si>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</si>
  <si>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</si>
  <si>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</si>
  <si>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</si>
  <si>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</si>
  <si>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</si>
  <si>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</si>
  <si>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</si>
  <si>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</si>
  <si>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</si>
  <si>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</si>
  <si>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</si>
  <si>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</si>
  <si>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</si>
  <si>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</si>
  <si>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</si>
  <si>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</si>
  <si>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</si>
  <si>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</si>
  <si>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</si>
  <si>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</si>
  <si>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</si>
  <si>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</si>
  <si>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</si>
  <si>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</si>
  <si>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</si>
  <si>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</si>
  <si>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</si>
  <si>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</si>
  <si>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</si>
  <si>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</si>
  <si>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</si>
  <si>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</si>
  <si>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</si>
  <si>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</si>
  <si>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</si>
  <si>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</si>
  <si>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</si>
  <si>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</si>
  <si>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</si>
  <si>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</si>
  <si>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</si>
  <si>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</si>
  <si>
    <t>115°26.694' W</t>
  </si>
  <si>
    <t>115°26.752' W</t>
  </si>
  <si>
    <t>115°26.623' W</t>
  </si>
  <si>
    <t>115°26.796' W</t>
  </si>
  <si>
    <t>115°26.660' W</t>
  </si>
  <si>
    <t>115°26.501' W</t>
  </si>
  <si>
    <t>115°26.451' W</t>
  </si>
  <si>
    <t>115°26.569' W</t>
  </si>
  <si>
    <t>115°26.150' W</t>
  </si>
  <si>
    <t>115°26.709' W</t>
  </si>
  <si>
    <t>115°26.552' W</t>
  </si>
  <si>
    <t>115°26.436' W</t>
  </si>
  <si>
    <t>115°26.504' W</t>
  </si>
  <si>
    <t>115°26.578' W</t>
  </si>
  <si>
    <t>115°29.183' W</t>
  </si>
  <si>
    <t>115°29.878' W</t>
  </si>
  <si>
    <t>115°44.791' W</t>
  </si>
  <si>
    <t>116°13.696' W</t>
  </si>
  <si>
    <t>116°14.053' W</t>
  </si>
  <si>
    <t>116°14.725' W</t>
  </si>
  <si>
    <t>37°29.297' N</t>
  </si>
  <si>
    <t>37°24.404' N</t>
  </si>
  <si>
    <t>37°29.544' N</t>
  </si>
  <si>
    <t>37°32.067' N</t>
  </si>
  <si>
    <t>116°06.850' W</t>
  </si>
  <si>
    <t>37°30.710' N</t>
  </si>
  <si>
    <t>116°15.241' W</t>
  </si>
  <si>
    <t>37°27.224' N</t>
  </si>
  <si>
    <t>116°15.414' W</t>
  </si>
  <si>
    <t>37°36.352' N</t>
  </si>
  <si>
    <t>116°10.773' W</t>
  </si>
  <si>
    <t>37°33.465' N</t>
  </si>
  <si>
    <t>116°14.847' W</t>
  </si>
  <si>
    <t>37°32.489' N</t>
  </si>
  <si>
    <t>116°15.469' W</t>
  </si>
  <si>
    <t>37°28.731' N</t>
  </si>
  <si>
    <t>116°11.435' W</t>
  </si>
  <si>
    <t>37°37.026' N</t>
  </si>
  <si>
    <t>116°11.246' W</t>
  </si>
  <si>
    <t>37°33.779' N</t>
  </si>
  <si>
    <t>116°08.722' W</t>
  </si>
  <si>
    <t>37°29.232' N</t>
  </si>
  <si>
    <t>116°37.054' W</t>
  </si>
  <si>
    <t>37°27.505' N</t>
  </si>
  <si>
    <t>116°13.781' W</t>
  </si>
  <si>
    <t>37°34.440' N</t>
  </si>
  <si>
    <t>116°12.763' W</t>
  </si>
  <si>
    <t>37°29.614' N</t>
  </si>
  <si>
    <t>116°08.536' W</t>
  </si>
  <si>
    <t>37°30.809' N</t>
  </si>
  <si>
    <t>116°08.256' W</t>
  </si>
  <si>
    <t>11S PA 39051 71879</t>
  </si>
  <si>
    <t>11S PA 38977 71721</t>
  </si>
  <si>
    <t>11S PA 39128 71742</t>
  </si>
  <si>
    <t>11S PA 39127 71664</t>
  </si>
  <si>
    <t>11S PA 39016 71650</t>
  </si>
  <si>
    <t>11S PA 38893 71656</t>
  </si>
  <si>
    <t xml:space="preserve">11S PA 38980 71606 </t>
  </si>
  <si>
    <t xml:space="preserve">11S PA 38895 71577  </t>
  </si>
  <si>
    <t>11S PA 39022 71576</t>
  </si>
  <si>
    <t>11S PA 39152 71546</t>
  </si>
  <si>
    <t>11S PA 38957 71480</t>
  </si>
  <si>
    <t>11S PA 39054 71338</t>
  </si>
  <si>
    <t xml:space="preserve">11S PA 38916 70915  </t>
  </si>
  <si>
    <t>11S PA 38946 71244</t>
  </si>
  <si>
    <t>11S PA 39592 70672</t>
  </si>
  <si>
    <t>11S PA 39381 70775</t>
  </si>
  <si>
    <t xml:space="preserve">11S PA 39060 71157  </t>
  </si>
  <si>
    <t>11 S PA 37990 70726</t>
  </si>
  <si>
    <t>11S PA 33837 53391</t>
  </si>
  <si>
    <t>11S PA 31846 50683</t>
  </si>
  <si>
    <t>11S PA 32379 51395</t>
  </si>
  <si>
    <t>11S PA 34043 51929</t>
  </si>
  <si>
    <t>11S PA 34047 50651</t>
  </si>
  <si>
    <t>11S PA 35271 58538</t>
  </si>
  <si>
    <t>11S PA 32063 53073</t>
  </si>
  <si>
    <t>11S PA 34425 46491</t>
  </si>
  <si>
    <t>11S PA 18535 60379</t>
  </si>
  <si>
    <t>11S PA 21821 61136</t>
  </si>
  <si>
    <t xml:space="preserve">11S PA 17283 60421  </t>
  </si>
  <si>
    <t xml:space="preserve">11S PA 16672 56956 </t>
  </si>
  <si>
    <t>11S PA 23455 85009</t>
  </si>
  <si>
    <t>11S PA 23302 86796</t>
  </si>
  <si>
    <t>11S PA 21337 86640</t>
  </si>
  <si>
    <t>11S PA 22254 76465</t>
  </si>
  <si>
    <t>11S PA 22984 75870</t>
  </si>
  <si>
    <t>11S PA 21937 71343</t>
  </si>
  <si>
    <t>11S PA 23038 74630</t>
  </si>
  <si>
    <t>11S PA 22422 73002</t>
  </si>
  <si>
    <t>11S PA 07676 61027</t>
  </si>
  <si>
    <t>11S PA 08909 60927</t>
  </si>
  <si>
    <t>11S PA 09967 63388</t>
  </si>
  <si>
    <t>11S PA 11475 66008</t>
  </si>
  <si>
    <t>11S PA 11910 66783</t>
  </si>
  <si>
    <t>11S PA 06903 65341</t>
  </si>
  <si>
    <t>11S PA 10005 71694</t>
  </si>
  <si>
    <t>11S PA 11837 72143</t>
  </si>
  <si>
    <t>11S PA 06560 61872</t>
  </si>
  <si>
    <t>11S NA 97463 61879</t>
  </si>
  <si>
    <t>11S NB 68223 49322</t>
  </si>
  <si>
    <t xml:space="preserve">11S NB 78263 54531  </t>
  </si>
  <si>
    <t>11S NB 67771 40270</t>
  </si>
  <si>
    <t xml:space="preserve">11S NB 65928 51914 </t>
  </si>
  <si>
    <t>11S NB 66703 49765</t>
  </si>
  <si>
    <t>11S NB 65723 45468</t>
  </si>
  <si>
    <t xml:space="preserve">11S NB 72417 62403  </t>
  </si>
  <si>
    <t>11S NB 68125 46006</t>
  </si>
  <si>
    <t>11S NB 66467 57015</t>
  </si>
  <si>
    <t xml:space="preserve">11S NB 69518 58842 </t>
  </si>
  <si>
    <t>11S NB 65565 55203</t>
  </si>
  <si>
    <t>11S NB 68694 53682</t>
  </si>
  <si>
    <t>11S NB 71565 48303</t>
  </si>
  <si>
    <t>11S NB 75821 49973</t>
  </si>
  <si>
    <t>11S NB 71710 63643</t>
  </si>
  <si>
    <t>11S NB 76214 52186</t>
  </si>
  <si>
    <t>11S NB 75477 57672</t>
  </si>
  <si>
    <t>11S NB 33807 48991</t>
  </si>
  <si>
    <t>NAME</t>
  </si>
  <si>
    <t>TACAN/BRG</t>
  </si>
  <si>
    <t>ACOSU</t>
  </si>
  <si>
    <t>11S PA 94916 49261</t>
  </si>
  <si>
    <t>36°34.136'</t>
  </si>
  <si>
    <t>114°49.304'</t>
  </si>
  <si>
    <t>36°34'08"</t>
  </si>
  <si>
    <t>114°49'18"</t>
  </si>
  <si>
    <t>ACTON</t>
  </si>
  <si>
    <t>LSV 020/36</t>
  </si>
  <si>
    <t>11S QA 13610 68914</t>
  </si>
  <si>
    <t>36°44.517'</t>
  </si>
  <si>
    <t>114°36.450'</t>
  </si>
  <si>
    <t>36°44'31"</t>
  </si>
  <si>
    <t>114°36'27"</t>
  </si>
  <si>
    <t>ALAMO</t>
  </si>
  <si>
    <t>LSV 342/63</t>
  </si>
  <si>
    <t>11S PB 65857 28990</t>
  </si>
  <si>
    <t>37°17.565'</t>
  </si>
  <si>
    <t>115°07.730'</t>
  </si>
  <si>
    <t>37°17'34"</t>
  </si>
  <si>
    <t>115°07'44"</t>
  </si>
  <si>
    <t>ALAMO LZ</t>
  </si>
  <si>
    <t>11S PB 60221 36159</t>
  </si>
  <si>
    <t>37°21.500'</t>
  </si>
  <si>
    <t>115°11.450'</t>
  </si>
  <si>
    <t>37°21'30"</t>
  </si>
  <si>
    <t>115°11'27"</t>
  </si>
  <si>
    <t>ALAMO N PT</t>
  </si>
  <si>
    <t>LSV 331/60</t>
  </si>
  <si>
    <t>11S PB 47144 19826</t>
  </si>
  <si>
    <t>37°12.800'</t>
  </si>
  <si>
    <t>115°20.500'</t>
  </si>
  <si>
    <t>37°12'48"</t>
  </si>
  <si>
    <t>115°20'30"</t>
  </si>
  <si>
    <t>ALAMO S PT</t>
  </si>
  <si>
    <t>LSV 323/38</t>
  </si>
  <si>
    <t>11S PA 48324 77674</t>
  </si>
  <si>
    <t>36°50.000'</t>
  </si>
  <si>
    <t>115°20.200'</t>
  </si>
  <si>
    <t>36°50'00"</t>
  </si>
  <si>
    <t>115°20'12"</t>
  </si>
  <si>
    <t>ALASKA</t>
  </si>
  <si>
    <t>11S PC 83003 04163</t>
  </si>
  <si>
    <t>37°58.000'</t>
  </si>
  <si>
    <t>114°55.000'</t>
  </si>
  <si>
    <t>37°58'00"</t>
  </si>
  <si>
    <t>114°55'00"</t>
  </si>
  <si>
    <t>Albatross.1</t>
  </si>
  <si>
    <t>11S QB 31005 10978</t>
  </si>
  <si>
    <t>37°07.000'</t>
  </si>
  <si>
    <t>114°24.000'</t>
  </si>
  <si>
    <t>37°07'00"</t>
  </si>
  <si>
    <t>114°24'00"</t>
  </si>
  <si>
    <t>Albatross.2</t>
  </si>
  <si>
    <t>12S TG 44154 70939</t>
  </si>
  <si>
    <t>37°39.000'</t>
  </si>
  <si>
    <t>113°54.000'</t>
  </si>
  <si>
    <t>37°39'00"</t>
  </si>
  <si>
    <t>113°54'00"</t>
  </si>
  <si>
    <t>Amoco.1</t>
  </si>
  <si>
    <t>11S QB 35151 74027</t>
  </si>
  <si>
    <t>37°41.000'</t>
  </si>
  <si>
    <t>114°20.000'</t>
  </si>
  <si>
    <t>37°41'00"</t>
  </si>
  <si>
    <t>114°20'00"</t>
  </si>
  <si>
    <t>Amoco.2</t>
  </si>
  <si>
    <t>11S QB 63081 74870</t>
  </si>
  <si>
    <t>114°01.000'</t>
  </si>
  <si>
    <t>114°01'00"</t>
  </si>
  <si>
    <t>Amoco.IP</t>
  </si>
  <si>
    <t>11S QB 20451 73622</t>
  </si>
  <si>
    <t>114°30.000'</t>
  </si>
  <si>
    <t>114°30'00"</t>
  </si>
  <si>
    <t>ANTELOPE</t>
  </si>
  <si>
    <t>11S NB 50867 84133</t>
  </si>
  <si>
    <t>37°48.190'</t>
  </si>
  <si>
    <t>116°25.330'</t>
  </si>
  <si>
    <t>37°48'11"</t>
  </si>
  <si>
    <t>116°25'20"</t>
  </si>
  <si>
    <t>ANTELOPE PK</t>
  </si>
  <si>
    <t>11S NB 21206 64551</t>
  </si>
  <si>
    <t>37°37.670'</t>
  </si>
  <si>
    <t>116°45.580'</t>
  </si>
  <si>
    <t>37°37'40"</t>
  </si>
  <si>
    <t>116°45'35"</t>
  </si>
  <si>
    <t>11S PA 87918 25884</t>
  </si>
  <si>
    <t>36°21'35"</t>
  </si>
  <si>
    <t>114°54'20"</t>
  </si>
  <si>
    <t>APHID</t>
  </si>
  <si>
    <t>11S PA 88805 28709</t>
  </si>
  <si>
    <t>36°23.100'</t>
  </si>
  <si>
    <t>114°53.700'</t>
  </si>
  <si>
    <t>36°23'06"</t>
  </si>
  <si>
    <t>114°53'42"</t>
  </si>
  <si>
    <t>AR230V.1</t>
  </si>
  <si>
    <t>11S QA 27886 70640</t>
  </si>
  <si>
    <t>36°44.750'</t>
  </si>
  <si>
    <t>114°26.500'</t>
  </si>
  <si>
    <t>36°44'45"</t>
  </si>
  <si>
    <t>114°26'30"</t>
  </si>
  <si>
    <t>AR230V.2</t>
  </si>
  <si>
    <t>11S QB 63590 11934</t>
  </si>
  <si>
    <t>114°02.000'</t>
  </si>
  <si>
    <t>114°02'00"</t>
  </si>
  <si>
    <t>AR231V.1</t>
  </si>
  <si>
    <t>11S NA 66936 21179</t>
  </si>
  <si>
    <t>36°20.000'</t>
  </si>
  <si>
    <t>116°14.750'</t>
  </si>
  <si>
    <t>36°20'00"</t>
  </si>
  <si>
    <t>116°14'45"</t>
  </si>
  <si>
    <t>AR231V.2</t>
  </si>
  <si>
    <t>11S NA 27901 65336</t>
  </si>
  <si>
    <t>36°44.000'</t>
  </si>
  <si>
    <t>116°40.750'</t>
  </si>
  <si>
    <t>36°44'00"</t>
  </si>
  <si>
    <t>116°40'45"</t>
  </si>
  <si>
    <t>AR624.1</t>
  </si>
  <si>
    <t>12S UF 60174 70132</t>
  </si>
  <si>
    <t>36°46.000'</t>
  </si>
  <si>
    <t>112°34.000'</t>
  </si>
  <si>
    <t>36°46'00"</t>
  </si>
  <si>
    <t>112°34'00"</t>
  </si>
  <si>
    <t>AR624.2</t>
  </si>
  <si>
    <t>12S UE 54165 77761</t>
  </si>
  <si>
    <t>35°56.000'</t>
  </si>
  <si>
    <t>112°37.000'</t>
  </si>
  <si>
    <t>35°56'00"</t>
  </si>
  <si>
    <t>112°37'00"</t>
  </si>
  <si>
    <t>AR625.1</t>
  </si>
  <si>
    <t>11S MB 46953 48661</t>
  </si>
  <si>
    <t>37°29.000'</t>
  </si>
  <si>
    <t>117°36.000'</t>
  </si>
  <si>
    <t>37°29'00"</t>
  </si>
  <si>
    <t>117°36'00"</t>
  </si>
  <si>
    <t>AR625.2</t>
  </si>
  <si>
    <t>11S MC 47548 41121</t>
  </si>
  <si>
    <t>38°19.000'</t>
  </si>
  <si>
    <t>38°19'00"</t>
  </si>
  <si>
    <t>AR625.IP</t>
  </si>
  <si>
    <t>37°21.000'</t>
  </si>
  <si>
    <t>37°21'00"</t>
  </si>
  <si>
    <t>AR635.1</t>
  </si>
  <si>
    <t>11S PC 48241 62662</t>
  </si>
  <si>
    <t>38°30.000'</t>
  </si>
  <si>
    <t>115°18.000'</t>
  </si>
  <si>
    <t>38°30'00"</t>
  </si>
  <si>
    <t>115°18'00"</t>
  </si>
  <si>
    <t>AR635.2</t>
  </si>
  <si>
    <t>11S QC 41435 59371</t>
  </si>
  <si>
    <t>38°27.000'</t>
  </si>
  <si>
    <t>114°14.000'</t>
  </si>
  <si>
    <t>38°27'00"</t>
  </si>
  <si>
    <t>114°14'00"</t>
  </si>
  <si>
    <t>AR641A.1</t>
  </si>
  <si>
    <t>11S QB 07824 49236</t>
  </si>
  <si>
    <t>37°28.000'</t>
  </si>
  <si>
    <t>114°39.000'</t>
  </si>
  <si>
    <t>37°28'00"</t>
  </si>
  <si>
    <t>114°39'00"</t>
  </si>
  <si>
    <t>AR641A.2</t>
  </si>
  <si>
    <t>11S QB 60432 65528</t>
  </si>
  <si>
    <t>37°36.000'</t>
  </si>
  <si>
    <t>114°03.000'</t>
  </si>
  <si>
    <t>37°36'00"</t>
  </si>
  <si>
    <t>114°03'00"</t>
  </si>
  <si>
    <t>11S PA 85988 67806</t>
  </si>
  <si>
    <t>36°44'16"</t>
  </si>
  <si>
    <t>114°55'01"</t>
  </si>
  <si>
    <t>ATALF</t>
  </si>
  <si>
    <t>LSV 027/11.5</t>
  </si>
  <si>
    <t>11S PA 90840 29525</t>
  </si>
  <si>
    <t>36°23.517'</t>
  </si>
  <si>
    <t>114°52.327'</t>
  </si>
  <si>
    <t>36°23'31"</t>
  </si>
  <si>
    <t>114°52'20"</t>
  </si>
  <si>
    <t>Awacs.1</t>
  </si>
  <si>
    <t>11S QB 38962 89687</t>
  </si>
  <si>
    <t>37°49.400'</t>
  </si>
  <si>
    <t>114°17.100'</t>
  </si>
  <si>
    <t>37°49'24"</t>
  </si>
  <si>
    <t>114°17'06"</t>
  </si>
  <si>
    <t>Awacs.2</t>
  </si>
  <si>
    <t>11S PB 98161 21244</t>
  </si>
  <si>
    <t>37°13.000'</t>
  </si>
  <si>
    <t>114°46.000'</t>
  </si>
  <si>
    <t>37°13'00"</t>
  </si>
  <si>
    <t>114°46'00"</t>
  </si>
  <si>
    <t>BAILOUT AREA</t>
  </si>
  <si>
    <t>11S PA 89652 37793</t>
  </si>
  <si>
    <t>36°28.000'</t>
  </si>
  <si>
    <t>114°53.000'</t>
  </si>
  <si>
    <t>36°28'00"</t>
  </si>
  <si>
    <t>114°53'00"</t>
  </si>
  <si>
    <t>BALBE</t>
  </si>
  <si>
    <t>11S PA 92621 30646</t>
  </si>
  <si>
    <t>36°24.101'</t>
  </si>
  <si>
    <t>114°51.120'</t>
  </si>
  <si>
    <t>36°24'06"</t>
  </si>
  <si>
    <t>114°51'07"</t>
  </si>
  <si>
    <t>11S NA 22302 72715</t>
  </si>
  <si>
    <t>36°48.000'</t>
  </si>
  <si>
    <t>116°45.000'</t>
  </si>
  <si>
    <t>36°48'00"</t>
  </si>
  <si>
    <t>116°45'00"</t>
  </si>
  <si>
    <t>11S NB 81689 58139</t>
  </si>
  <si>
    <t>37°34'00"</t>
  </si>
  <si>
    <t>116°04'30"</t>
  </si>
  <si>
    <t>BETTS</t>
  </si>
  <si>
    <t>11S NC 12009 00783</t>
  </si>
  <si>
    <t>37°57.274'</t>
  </si>
  <si>
    <t>116°51.798'</t>
  </si>
  <si>
    <t>37°57'16"</t>
  </si>
  <si>
    <t>116°51'48"</t>
  </si>
  <si>
    <t>BIGHORN</t>
  </si>
  <si>
    <t>LSV 346/97</t>
  </si>
  <si>
    <t>11S PB 72988 92844</t>
  </si>
  <si>
    <t>37°52.000'</t>
  </si>
  <si>
    <t>115°02.000'</t>
  </si>
  <si>
    <t>37°52'00"</t>
  </si>
  <si>
    <t>115°02'00"</t>
  </si>
  <si>
    <t>BLACK 1</t>
  </si>
  <si>
    <t>11S PA 76627 11897</t>
  </si>
  <si>
    <t>36°14.150'</t>
  </si>
  <si>
    <t>115°02.070'</t>
  </si>
  <si>
    <t>36°14'09"</t>
  </si>
  <si>
    <t>115°02'04"</t>
  </si>
  <si>
    <t>BLACK 10</t>
  </si>
  <si>
    <t>11S NC 55236 15100</t>
  </si>
  <si>
    <t>38°04.920'</t>
  </si>
  <si>
    <t>116°22.210'</t>
  </si>
  <si>
    <t>38°04'55"</t>
  </si>
  <si>
    <t>116°22'13"</t>
  </si>
  <si>
    <t>BLACK 11</t>
  </si>
  <si>
    <t>11S NC 51249 00520</t>
  </si>
  <si>
    <t>37°57.050'</t>
  </si>
  <si>
    <t>116°25.000'</t>
  </si>
  <si>
    <t>37°57'03"</t>
  </si>
  <si>
    <t>116°25'00"</t>
  </si>
  <si>
    <t>BLACK 12</t>
  </si>
  <si>
    <t>11S PB 63963 27556</t>
  </si>
  <si>
    <t>37°16.810'</t>
  </si>
  <si>
    <t>115°09.030'</t>
  </si>
  <si>
    <t>37°16'49"</t>
  </si>
  <si>
    <t>115°09'02"</t>
  </si>
  <si>
    <t>BLACK 13</t>
  </si>
  <si>
    <t>11S PB 24108 79381</t>
  </si>
  <si>
    <t>37°45.200'</t>
  </si>
  <si>
    <t>115°35.470'</t>
  </si>
  <si>
    <t>37°45'12"</t>
  </si>
  <si>
    <t>115°35'28"</t>
  </si>
  <si>
    <t>BLACK 14</t>
  </si>
  <si>
    <t>11S NB 93599 78830</t>
  </si>
  <si>
    <t>37°45.120'</t>
  </si>
  <si>
    <t>115°56.250'</t>
  </si>
  <si>
    <t>37°45'07"</t>
  </si>
  <si>
    <t>115°56'15"</t>
  </si>
  <si>
    <t>BLACK 15</t>
  </si>
  <si>
    <t>11S NB 79398 75889</t>
  </si>
  <si>
    <t>37°43.610'</t>
  </si>
  <si>
    <t>116°05.940'</t>
  </si>
  <si>
    <t>37°43'37"</t>
  </si>
  <si>
    <t>116°05'56"</t>
  </si>
  <si>
    <t>BLACK 16</t>
  </si>
  <si>
    <t>11S PB 20741 60521</t>
  </si>
  <si>
    <t>37°35.030'</t>
  </si>
  <si>
    <t>115°37.950'</t>
  </si>
  <si>
    <t>37°35'02"</t>
  </si>
  <si>
    <t>115°37'57"</t>
  </si>
  <si>
    <t>BLACK 17</t>
  </si>
  <si>
    <t>11S NB 86108 49252</t>
  </si>
  <si>
    <t>37°29.170'</t>
  </si>
  <si>
    <t>116°01.560'</t>
  </si>
  <si>
    <t>37°29'10"</t>
  </si>
  <si>
    <t>116°01'34"</t>
  </si>
  <si>
    <t>BLACK 18</t>
  </si>
  <si>
    <t>11S NB 76483 31830</t>
  </si>
  <si>
    <t>37°19.800'</t>
  </si>
  <si>
    <t>116°08.200'</t>
  </si>
  <si>
    <t>37°19'48"</t>
  </si>
  <si>
    <t>116°08'12"</t>
  </si>
  <si>
    <t>BLACK 19</t>
  </si>
  <si>
    <t>11S NB 61744 28084</t>
  </si>
  <si>
    <t>37°17.840'</t>
  </si>
  <si>
    <t>116°18.200'</t>
  </si>
  <si>
    <t>37°17'50"</t>
  </si>
  <si>
    <t>116°18'12"</t>
  </si>
  <si>
    <t>BLACK 2</t>
  </si>
  <si>
    <t>11S PA 78935 24948</t>
  </si>
  <si>
    <t>36°21.180'</t>
  </si>
  <si>
    <t>115°00.350'</t>
  </si>
  <si>
    <t>36°21'11"</t>
  </si>
  <si>
    <t>115°00'21"</t>
  </si>
  <si>
    <t>BLACK 20</t>
  </si>
  <si>
    <t>11S NB 61942 45264</t>
  </si>
  <si>
    <t>37°27.130'</t>
  </si>
  <si>
    <t>116°17.980'</t>
  </si>
  <si>
    <t>37°27'08"</t>
  </si>
  <si>
    <t>116°17'59"</t>
  </si>
  <si>
    <t>BLACK 3</t>
  </si>
  <si>
    <t>11S PB 19663 00478</t>
  </si>
  <si>
    <t>37°02.000'</t>
  </si>
  <si>
    <t>114°58.800'</t>
  </si>
  <si>
    <t>37°02'00"</t>
  </si>
  <si>
    <t>114°58'48"</t>
  </si>
  <si>
    <t>BLACK 4</t>
  </si>
  <si>
    <t>11S PB 83540 80120</t>
  </si>
  <si>
    <t>37°45.000'</t>
  </si>
  <si>
    <t>37°45'00"</t>
  </si>
  <si>
    <t>BLACK 5</t>
  </si>
  <si>
    <t>11S PB 38105 83711</t>
  </si>
  <si>
    <t>37°47.420'</t>
  </si>
  <si>
    <t>115°25.890'</t>
  </si>
  <si>
    <t>37°47'25"</t>
  </si>
  <si>
    <t>115°25'53"</t>
  </si>
  <si>
    <t>BLACK 6</t>
  </si>
  <si>
    <t>11S PC 23028 03374</t>
  </si>
  <si>
    <t>37°58.180'</t>
  </si>
  <si>
    <t>115°35.960'</t>
  </si>
  <si>
    <t>37°58'11"</t>
  </si>
  <si>
    <t>115°35'58"</t>
  </si>
  <si>
    <t>BLACK 7</t>
  </si>
  <si>
    <t>11S PC 05041 00442</t>
  </si>
  <si>
    <t>37°56.730'</t>
  </si>
  <si>
    <t>115°48.270'</t>
  </si>
  <si>
    <t>37°56'44"</t>
  </si>
  <si>
    <t>115°48'16"</t>
  </si>
  <si>
    <t>BLACK 8</t>
  </si>
  <si>
    <t>11S PC 01110 13857</t>
  </si>
  <si>
    <t>38°04.010'</t>
  </si>
  <si>
    <t>115°50.840'</t>
  </si>
  <si>
    <t>38°04'01"</t>
  </si>
  <si>
    <t>115°50'50"</t>
  </si>
  <si>
    <t>BLACK 9</t>
  </si>
  <si>
    <t>11S NC 77645 12065</t>
  </si>
  <si>
    <t>38°03.180'</t>
  </si>
  <si>
    <t>116°06.900'</t>
  </si>
  <si>
    <t>38°03'11"</t>
  </si>
  <si>
    <t>116°06'54"</t>
  </si>
  <si>
    <t>BLACK MT</t>
  </si>
  <si>
    <t>11S NB 35122 28911</t>
  </si>
  <si>
    <t>37°18.370'</t>
  </si>
  <si>
    <t>116°36.220'</t>
  </si>
  <si>
    <t>37°18'22"</t>
  </si>
  <si>
    <t>116°36'13"</t>
  </si>
  <si>
    <t>BLACK MTN</t>
  </si>
  <si>
    <t>TQQ 153/31</t>
  </si>
  <si>
    <t>11S NB 31764 26364</t>
  </si>
  <si>
    <t>37°17.000'</t>
  </si>
  <si>
    <t>116°38.500'</t>
  </si>
  <si>
    <t>37°17'00"</t>
  </si>
  <si>
    <t>116°38'30"</t>
  </si>
  <si>
    <t>BLUE 1</t>
  </si>
  <si>
    <t>11S NA 90645 42706</t>
  </si>
  <si>
    <t>36°31.526'</t>
  </si>
  <si>
    <t>115°59.251'</t>
  </si>
  <si>
    <t>36°31'32"</t>
  </si>
  <si>
    <t>115°59'15"</t>
  </si>
  <si>
    <t>BLUE 2</t>
  </si>
  <si>
    <t>11S NA 99897 16997</t>
  </si>
  <si>
    <t>36°17.567'</t>
  </si>
  <si>
    <t>115°53.250'</t>
  </si>
  <si>
    <t>36°17'34"</t>
  </si>
  <si>
    <t>115°53'15"</t>
  </si>
  <si>
    <t>BLUE 5</t>
  </si>
  <si>
    <t>11S NA 83015 24195</t>
  </si>
  <si>
    <t>36°21.556'</t>
  </si>
  <si>
    <t>116°04.483'</t>
  </si>
  <si>
    <t>36°21'33"</t>
  </si>
  <si>
    <t>116°04'29"</t>
  </si>
  <si>
    <t>BLUE 6</t>
  </si>
  <si>
    <t>11S NA 76555 05159</t>
  </si>
  <si>
    <t>36°11.292'</t>
  </si>
  <si>
    <t>116°08.914'</t>
  </si>
  <si>
    <t>36°11'18"</t>
  </si>
  <si>
    <t>116°08'55"</t>
  </si>
  <si>
    <t>BLUE 7</t>
  </si>
  <si>
    <t>11S NA 73595 13696</t>
  </si>
  <si>
    <t>36°15.923'</t>
  </si>
  <si>
    <t>116°10.842'</t>
  </si>
  <si>
    <t>36°15'55"</t>
  </si>
  <si>
    <t>116°10'51"</t>
  </si>
  <si>
    <t>BLUE 8</t>
  </si>
  <si>
    <t>11S NA 76621 37999</t>
  </si>
  <si>
    <t>36°29.054'</t>
  </si>
  <si>
    <t>116°08.677'</t>
  </si>
  <si>
    <t>36°29'03"</t>
  </si>
  <si>
    <t>116°08'41"</t>
  </si>
  <si>
    <t>BLUE 9</t>
  </si>
  <si>
    <t>11S NA 63425 31651</t>
  </si>
  <si>
    <t>36°25.678'</t>
  </si>
  <si>
    <t>116°17.546'</t>
  </si>
  <si>
    <t>36°25'41"</t>
  </si>
  <si>
    <t>116°17'33"</t>
  </si>
  <si>
    <t>BLUE A</t>
  </si>
  <si>
    <t>11S NB 33186 33375</t>
  </si>
  <si>
    <t>37°20.788'</t>
  </si>
  <si>
    <t>116°37.519'</t>
  </si>
  <si>
    <t>37°20'47"</t>
  </si>
  <si>
    <t>116°37'31"</t>
  </si>
  <si>
    <t>BLUE B</t>
  </si>
  <si>
    <t>11S NB 34401 26193</t>
  </si>
  <si>
    <t>37°16.902'</t>
  </si>
  <si>
    <t>116°36.716'</t>
  </si>
  <si>
    <t>37°16'54"</t>
  </si>
  <si>
    <t>116°36'43"</t>
  </si>
  <si>
    <t>BLUE C</t>
  </si>
  <si>
    <t>11S NB 12483 30623</t>
  </si>
  <si>
    <t>37°19.331'</t>
  </si>
  <si>
    <t>116°51.546'</t>
  </si>
  <si>
    <t>37°19'20"</t>
  </si>
  <si>
    <t>116°51'33"</t>
  </si>
  <si>
    <t>BLUE D</t>
  </si>
  <si>
    <t>11S NB 19365 28990</t>
  </si>
  <si>
    <t>37°18.440'</t>
  </si>
  <si>
    <t>116°46.888'</t>
  </si>
  <si>
    <t>37°18'26"</t>
  </si>
  <si>
    <t>116°46'53"</t>
  </si>
  <si>
    <t>BLUE E</t>
  </si>
  <si>
    <t>11S NB 05691 21633</t>
  </si>
  <si>
    <t>37°14.472'</t>
  </si>
  <si>
    <t>116°56.150'</t>
  </si>
  <si>
    <t>37°14'28"</t>
  </si>
  <si>
    <t>116°56'09"</t>
  </si>
  <si>
    <t>BLUE F</t>
  </si>
  <si>
    <t>11S NB 23445 12231</t>
  </si>
  <si>
    <t>37°09.371'</t>
  </si>
  <si>
    <t>116°44.158'</t>
  </si>
  <si>
    <t>37°09'22"</t>
  </si>
  <si>
    <t>116°44'09"</t>
  </si>
  <si>
    <t>BLUE G</t>
  </si>
  <si>
    <t>11S NB 32295 14101</t>
  </si>
  <si>
    <t>37°10.367'</t>
  </si>
  <si>
    <t>116°38.172'</t>
  </si>
  <si>
    <t>37°10'22"</t>
  </si>
  <si>
    <t>116°38'10"</t>
  </si>
  <si>
    <t>BLUE M</t>
  </si>
  <si>
    <t>11S NB 24146 62139</t>
  </si>
  <si>
    <t>37°36.361'</t>
  </si>
  <si>
    <t>116°43.586'</t>
  </si>
  <si>
    <t>37°36'22"</t>
  </si>
  <si>
    <t>116°43'35"</t>
  </si>
  <si>
    <t>BLUE N</t>
  </si>
  <si>
    <t>11S NB 43565 62514</t>
  </si>
  <si>
    <t>37°36.521'</t>
  </si>
  <si>
    <t>116°30.385'</t>
  </si>
  <si>
    <t>37°36'31"</t>
  </si>
  <si>
    <t>116°30'23"</t>
  </si>
  <si>
    <t>BLUE O</t>
  </si>
  <si>
    <t>11S NB 55964 63403</t>
  </si>
  <si>
    <t>37°36.961'</t>
  </si>
  <si>
    <t>116°21.952'</t>
  </si>
  <si>
    <t>37°36'58"</t>
  </si>
  <si>
    <t>116°21'57"</t>
  </si>
  <si>
    <t>BLUE X</t>
  </si>
  <si>
    <t>11S NB 03304 54495</t>
  </si>
  <si>
    <t>37°32.246'</t>
  </si>
  <si>
    <t>116°57.756'</t>
  </si>
  <si>
    <t>37°32'15"</t>
  </si>
  <si>
    <t>116°57'45"</t>
  </si>
  <si>
    <t>BLUE Y</t>
  </si>
  <si>
    <t>11S MB 98571 41095</t>
  </si>
  <si>
    <t>37°24.999'</t>
  </si>
  <si>
    <t>117°00.969'</t>
  </si>
  <si>
    <t>37°25'00"</t>
  </si>
  <si>
    <t>117°00'58"</t>
  </si>
  <si>
    <t>BLUE Z</t>
  </si>
  <si>
    <t>11S NB 22232 51156</t>
  </si>
  <si>
    <t>37°30.424'</t>
  </si>
  <si>
    <t>116°44.907'</t>
  </si>
  <si>
    <t>37°30'25"</t>
  </si>
  <si>
    <t>116°44'54"</t>
  </si>
  <si>
    <t>BLUE10</t>
  </si>
  <si>
    <t>11S NA 58701 05413</t>
  </si>
  <si>
    <t>36°11.504'</t>
  </si>
  <si>
    <t>116°20.826'</t>
  </si>
  <si>
    <t>36°11'30"</t>
  </si>
  <si>
    <t>116°20'50"</t>
  </si>
  <si>
    <t>BLUE12</t>
  </si>
  <si>
    <t>11S NA 46516 26191</t>
  </si>
  <si>
    <t>36°22.783'</t>
  </si>
  <si>
    <t>116°28.883'</t>
  </si>
  <si>
    <t>36°22'47"</t>
  </si>
  <si>
    <t>116°28'53"</t>
  </si>
  <si>
    <t>BLUE13</t>
  </si>
  <si>
    <t>11S NA 57209 52227</t>
  </si>
  <si>
    <t>36°36.831'</t>
  </si>
  <si>
    <t>116°21.615'</t>
  </si>
  <si>
    <t>36°36'50"</t>
  </si>
  <si>
    <t>116°21'37"</t>
  </si>
  <si>
    <t>BLUE14</t>
  </si>
  <si>
    <t>11S NA 35506 37694</t>
  </si>
  <si>
    <t>36°29.033'</t>
  </si>
  <si>
    <t>116°36.217'</t>
  </si>
  <si>
    <t>36°29'02"</t>
  </si>
  <si>
    <t>BLUE15</t>
  </si>
  <si>
    <t>11S NA 37245 55853</t>
  </si>
  <si>
    <t>36°38.852'</t>
  </si>
  <si>
    <t>116°35.000'</t>
  </si>
  <si>
    <t>36°38'51"</t>
  </si>
  <si>
    <t>116°35'00"</t>
  </si>
  <si>
    <t>BLUE16</t>
  </si>
  <si>
    <t>11S NA 29441 52087</t>
  </si>
  <si>
    <t>116°40.246'</t>
  </si>
  <si>
    <t>116°40'15"</t>
  </si>
  <si>
    <t>BLUE18</t>
  </si>
  <si>
    <t>11S NA 33527 68240</t>
  </si>
  <si>
    <t>36°45.560'</t>
  </si>
  <si>
    <t>116°37.462'</t>
  </si>
  <si>
    <t>36°45'34"</t>
  </si>
  <si>
    <t>116°37'28"</t>
  </si>
  <si>
    <t>BLUE19</t>
  </si>
  <si>
    <t>11S NA 38756 74388</t>
  </si>
  <si>
    <t>36°48.873'</t>
  </si>
  <si>
    <t>116°33.929'</t>
  </si>
  <si>
    <t>36°48'52"</t>
  </si>
  <si>
    <t>116°33'56"</t>
  </si>
  <si>
    <t>BLUE20</t>
  </si>
  <si>
    <t>11S NA 30784 83568</t>
  </si>
  <si>
    <t>36°53.855'</t>
  </si>
  <si>
    <t>116°39.269'</t>
  </si>
  <si>
    <t>36°53'51"</t>
  </si>
  <si>
    <t>116°39'16"</t>
  </si>
  <si>
    <t>BLUE26</t>
  </si>
  <si>
    <t>11S NA 12549 69495</t>
  </si>
  <si>
    <t>36°46.269'</t>
  </si>
  <si>
    <t>116°51.563'</t>
  </si>
  <si>
    <t>36°46'16"</t>
  </si>
  <si>
    <t>116°51'34"</t>
  </si>
  <si>
    <t>BLUE27</t>
  </si>
  <si>
    <t>11S NA 06529 97706</t>
  </si>
  <si>
    <t>37°01.532'</t>
  </si>
  <si>
    <t>116°55.596'</t>
  </si>
  <si>
    <t>37°01'32"</t>
  </si>
  <si>
    <t>116°55'36"</t>
  </si>
  <si>
    <t>BLUE28</t>
  </si>
  <si>
    <t>11S MB 92305 07729</t>
  </si>
  <si>
    <t>37°06.952'</t>
  </si>
  <si>
    <t>117°05.197'</t>
  </si>
  <si>
    <t>37°06'57"</t>
  </si>
  <si>
    <t>117°05'12"</t>
  </si>
  <si>
    <t>BLUE29</t>
  </si>
  <si>
    <t>11S NB 12359 27154</t>
  </si>
  <si>
    <t>37°17.455'</t>
  </si>
  <si>
    <t>116°51.634'</t>
  </si>
  <si>
    <t>37°17'27"</t>
  </si>
  <si>
    <t>116°51'38"</t>
  </si>
  <si>
    <t>BLUE30</t>
  </si>
  <si>
    <t>11S NB 41283 31734</t>
  </si>
  <si>
    <t>37°19.881'</t>
  </si>
  <si>
    <t>116°32.039'</t>
  </si>
  <si>
    <t>37°19'53"</t>
  </si>
  <si>
    <t>116°32'02"</t>
  </si>
  <si>
    <t>BLUE31</t>
  </si>
  <si>
    <t>11S NB 52097 30074</t>
  </si>
  <si>
    <t>37°18.951'</t>
  </si>
  <si>
    <t>116°24.723'</t>
  </si>
  <si>
    <t>37°18'57"</t>
  </si>
  <si>
    <t>116°24'43"</t>
  </si>
  <si>
    <t>BLUE32</t>
  </si>
  <si>
    <t>11S NB 61301 25674</t>
  </si>
  <si>
    <t>37°16.538'</t>
  </si>
  <si>
    <t>116°18.512'</t>
  </si>
  <si>
    <t>37°16'32"</t>
  </si>
  <si>
    <t>116°18'31"</t>
  </si>
  <si>
    <t>BLUE33</t>
  </si>
  <si>
    <t>11S MB 93597 38715</t>
  </si>
  <si>
    <t>37°23.711'</t>
  </si>
  <si>
    <t>117°04.340'</t>
  </si>
  <si>
    <t>37°23'43"</t>
  </si>
  <si>
    <t>117°04'20"</t>
  </si>
  <si>
    <t>BLUE34</t>
  </si>
  <si>
    <t>11S MB 95498 49732</t>
  </si>
  <si>
    <t>37°29.670'</t>
  </si>
  <si>
    <t>117°03.056'</t>
  </si>
  <si>
    <t>37°29'40"</t>
  </si>
  <si>
    <t>117°03'03"</t>
  </si>
  <si>
    <t>BLUE35</t>
  </si>
  <si>
    <t>11S MB 93034 58435</t>
  </si>
  <si>
    <t>37°34.375'</t>
  </si>
  <si>
    <t>117°04.733'</t>
  </si>
  <si>
    <t>37°34'23"</t>
  </si>
  <si>
    <t>117°04'44"</t>
  </si>
  <si>
    <t>BLUE36</t>
  </si>
  <si>
    <t>11S NB 21119 65439</t>
  </si>
  <si>
    <t>37°38.151'</t>
  </si>
  <si>
    <t>116°45.638'</t>
  </si>
  <si>
    <t>37°38'09"</t>
  </si>
  <si>
    <t>116°45'38"</t>
  </si>
  <si>
    <t>BOSTON</t>
  </si>
  <si>
    <t>11S QC 15216 04948</t>
  </si>
  <si>
    <t>114°33.000'</t>
  </si>
  <si>
    <t>114°33'00"</t>
  </si>
  <si>
    <t>BOXCAR</t>
  </si>
  <si>
    <t>11S NB 79568 78146</t>
  </si>
  <si>
    <t>37°44.830'</t>
  </si>
  <si>
    <t>116°05.810'</t>
  </si>
  <si>
    <t>37°44'50"</t>
  </si>
  <si>
    <t>116°05'49"</t>
  </si>
  <si>
    <t>CAHAR.1</t>
  </si>
  <si>
    <t>11S PB 32765 40302</t>
  </si>
  <si>
    <t>37°24.000'</t>
  </si>
  <si>
    <t>115°30.000'</t>
  </si>
  <si>
    <t>37°24'00"</t>
  </si>
  <si>
    <t>115°30'00"</t>
  </si>
  <si>
    <t>CAHAR.2</t>
  </si>
  <si>
    <t>11S PB 32589 51398</t>
  </si>
  <si>
    <t>37°30.000'</t>
  </si>
  <si>
    <t>37°30'00"</t>
  </si>
  <si>
    <t>CAITI</t>
  </si>
  <si>
    <t>11S NB 25603 68123</t>
  </si>
  <si>
    <t>37°39.595'</t>
  </si>
  <si>
    <t>116°42.583'</t>
  </si>
  <si>
    <t>37°39'36"</t>
  </si>
  <si>
    <t>116°42'35"</t>
  </si>
  <si>
    <t>CALIENTE</t>
  </si>
  <si>
    <t>11S QB 19177 66184</t>
  </si>
  <si>
    <t>37°37.000'</t>
  </si>
  <si>
    <t>114°31.000'</t>
  </si>
  <si>
    <t>37°37'00"</t>
  </si>
  <si>
    <t>114°31'00"</t>
  </si>
  <si>
    <t>CALIENTE A</t>
  </si>
  <si>
    <t>ILC 206/47</t>
  </si>
  <si>
    <t>11S PB 76435 68864</t>
  </si>
  <si>
    <t>115°00.000'</t>
  </si>
  <si>
    <t>115°00'00"</t>
  </si>
  <si>
    <t>CALIENTE B</t>
  </si>
  <si>
    <t>ILC 191/38</t>
  </si>
  <si>
    <t>11S QB 01388 71284</t>
  </si>
  <si>
    <t>37°40.000'</t>
  </si>
  <si>
    <t>114°43.000'</t>
  </si>
  <si>
    <t>37°40'00"</t>
  </si>
  <si>
    <t>114°43'00"</t>
  </si>
  <si>
    <t>CALIENTE N</t>
  </si>
  <si>
    <t>11S QB 00755 97178</t>
  </si>
  <si>
    <t>37°54.000'</t>
  </si>
  <si>
    <t>37°54'00"</t>
  </si>
  <si>
    <t>CALIENTE S</t>
  </si>
  <si>
    <t>11S PB 96031 48950</t>
  </si>
  <si>
    <t>114°47.000'</t>
  </si>
  <si>
    <t>114°47'00"</t>
  </si>
  <si>
    <t>CALIFORNIA</t>
  </si>
  <si>
    <t>11S NB 19163 44816</t>
  </si>
  <si>
    <t>37°27.000'</t>
  </si>
  <si>
    <t>116°47.000'</t>
  </si>
  <si>
    <t>37°27'00"</t>
  </si>
  <si>
    <t>116°47'00"</t>
  </si>
  <si>
    <t>CARPP</t>
  </si>
  <si>
    <t>LSV 356/63</t>
  </si>
  <si>
    <t>11S PB 91012 28480</t>
  </si>
  <si>
    <t>114°50.720'</t>
  </si>
  <si>
    <t>114°50'43"</t>
  </si>
  <si>
    <t>CARUB</t>
  </si>
  <si>
    <t>11S PA 85440 22128</t>
  </si>
  <si>
    <t>36°19.582'</t>
  </si>
  <si>
    <t>114°56.044'</t>
  </si>
  <si>
    <t>36°19'35"</t>
  </si>
  <si>
    <t>114°56'03"</t>
  </si>
  <si>
    <t>CEDAR PEAK</t>
  </si>
  <si>
    <t>TQQ 087/56</t>
  </si>
  <si>
    <t>11S NB 58769 72739</t>
  </si>
  <si>
    <t>37°42.000'</t>
  </si>
  <si>
    <t>116°20.000'</t>
  </si>
  <si>
    <t>37°42'00"</t>
  </si>
  <si>
    <t>116°20'00"</t>
  </si>
  <si>
    <t>CEDRU</t>
  </si>
  <si>
    <t>11S PA 75081 10049</t>
  </si>
  <si>
    <t>36°13.168'</t>
  </si>
  <si>
    <t>115°03.127'</t>
  </si>
  <si>
    <t>36°13'10"</t>
  </si>
  <si>
    <t>115°03'08"</t>
  </si>
  <si>
    <t>CESAR</t>
  </si>
  <si>
    <t>LSV 288/85</t>
  </si>
  <si>
    <t>11S NA 43717 95878</t>
  </si>
  <si>
    <t>37°00.483'</t>
  </si>
  <si>
    <t>116°30.517'</t>
  </si>
  <si>
    <t>37°00'29"</t>
  </si>
  <si>
    <t>116°30'31"</t>
  </si>
  <si>
    <t>CHADS</t>
  </si>
  <si>
    <t>11S LV 55952 01916</t>
  </si>
  <si>
    <t>35°15.000'</t>
  </si>
  <si>
    <t>118°35.000'</t>
  </si>
  <si>
    <t>35°15'00"</t>
  </si>
  <si>
    <t>118°35'00"</t>
  </si>
  <si>
    <t>Chevron.1</t>
  </si>
  <si>
    <t>11S QC 16209 29351</t>
  </si>
  <si>
    <t>38°11.170'</t>
  </si>
  <si>
    <t>114°31.880'</t>
  </si>
  <si>
    <t>38°11'10"</t>
  </si>
  <si>
    <t>114°31'53"</t>
  </si>
  <si>
    <t>Chevron.2</t>
  </si>
  <si>
    <t>12S TH 42916 13564</t>
  </si>
  <si>
    <t>38°02.000'</t>
  </si>
  <si>
    <t>113°55.750'</t>
  </si>
  <si>
    <t>38°02'00"</t>
  </si>
  <si>
    <t>113°55'45"</t>
  </si>
  <si>
    <t>CHICAGO</t>
  </si>
  <si>
    <t>11S PC 69826 03879</t>
  </si>
  <si>
    <t>115°04.000'</t>
  </si>
  <si>
    <t>115°04'00"</t>
  </si>
  <si>
    <t>CHONGER</t>
  </si>
  <si>
    <t>11S PB 76198 79960</t>
  </si>
  <si>
    <t>CIBMU</t>
  </si>
  <si>
    <t>11S NC 17031 15820</t>
  </si>
  <si>
    <t>38°05.401'</t>
  </si>
  <si>
    <t>116°48.346'</t>
  </si>
  <si>
    <t>38°05'24"</t>
  </si>
  <si>
    <t>116°48'21"</t>
  </si>
  <si>
    <t>COIN</t>
  </si>
  <si>
    <t>11S NB 62731 83105</t>
  </si>
  <si>
    <t>37°47.590'</t>
  </si>
  <si>
    <t>116°17.250'</t>
  </si>
  <si>
    <t>37°47'35"</t>
  </si>
  <si>
    <t>116°17'15"</t>
  </si>
  <si>
    <t>COLORADO E</t>
  </si>
  <si>
    <t>11S PA 18637 95703</t>
  </si>
  <si>
    <t>37°00.000'</t>
  </si>
  <si>
    <t>115°40.000'</t>
  </si>
  <si>
    <t>37°00'00"</t>
  </si>
  <si>
    <t>115°40'00"</t>
  </si>
  <si>
    <t>COLORADO W</t>
  </si>
  <si>
    <t>11S NA 77113 95223</t>
  </si>
  <si>
    <t>116°08.000'</t>
  </si>
  <si>
    <t>116°08'00"</t>
  </si>
  <si>
    <t>COPAR</t>
  </si>
  <si>
    <t>11S NC 10939 07069</t>
  </si>
  <si>
    <t>38°00.675'</t>
  </si>
  <si>
    <t>116°52.523'</t>
  </si>
  <si>
    <t>38°00'40"</t>
  </si>
  <si>
    <t>116°52'31"</t>
  </si>
  <si>
    <t>COYOTE PK</t>
  </si>
  <si>
    <t>TQQ 085/56</t>
  </si>
  <si>
    <t>11S PB 20601 65087</t>
  </si>
  <si>
    <t>37°37.500'</t>
  </si>
  <si>
    <t>115°38.000'</t>
  </si>
  <si>
    <t>37°37'30"</t>
  </si>
  <si>
    <t>115°38'00"</t>
  </si>
  <si>
    <t>CP1</t>
  </si>
  <si>
    <t>11S PB 38563 83533</t>
  </si>
  <si>
    <t>37°47.320'</t>
  </si>
  <si>
    <t>115°25.580'</t>
  </si>
  <si>
    <t>37°47'19"</t>
  </si>
  <si>
    <t>115°25'35"</t>
  </si>
  <si>
    <t>CP10</t>
  </si>
  <si>
    <t>11S NB 77870 46212</t>
  </si>
  <si>
    <t>37°27.570'</t>
  </si>
  <si>
    <t>116°07.170'</t>
  </si>
  <si>
    <t>37°27'34"</t>
  </si>
  <si>
    <t>116°07'10"</t>
  </si>
  <si>
    <t>CP11</t>
  </si>
  <si>
    <t>11S NB 70033 52578</t>
  </si>
  <si>
    <t>37°31.050'</t>
  </si>
  <si>
    <t>116°12.450'</t>
  </si>
  <si>
    <t>37°31'03"</t>
  </si>
  <si>
    <t>116°12'27"</t>
  </si>
  <si>
    <t>CP12</t>
  </si>
  <si>
    <t>11S NB 68927 49147</t>
  </si>
  <si>
    <t>37°29.200'</t>
  </si>
  <si>
    <t>116°13.220'</t>
  </si>
  <si>
    <t>37°29'12"</t>
  </si>
  <si>
    <t>116°13'13"</t>
  </si>
  <si>
    <t>CP13</t>
  </si>
  <si>
    <t>11S NB 68645 44059</t>
  </si>
  <si>
    <t>37°26.450'</t>
  </si>
  <si>
    <t>116°13.440'</t>
  </si>
  <si>
    <t>37°26'27"</t>
  </si>
  <si>
    <t>116°13'26"</t>
  </si>
  <si>
    <t>CP14</t>
  </si>
  <si>
    <t>11S NB 62493 56216</t>
  </si>
  <si>
    <t>37°33.050'</t>
  </si>
  <si>
    <t>116°17.550'</t>
  </si>
  <si>
    <t>37°33'03"</t>
  </si>
  <si>
    <t>CP15</t>
  </si>
  <si>
    <t>11S NB 59650 52404</t>
  </si>
  <si>
    <t>37°31.000'</t>
  </si>
  <si>
    <t>116°19.500'</t>
  </si>
  <si>
    <t>37°31'00"</t>
  </si>
  <si>
    <t>116°19'30"</t>
  </si>
  <si>
    <t>CP16</t>
  </si>
  <si>
    <t>11S NB 50777 36479</t>
  </si>
  <si>
    <t>37°22.420'</t>
  </si>
  <si>
    <t>116°25.590'</t>
  </si>
  <si>
    <t>37°22'25"</t>
  </si>
  <si>
    <t>116°25'35"</t>
  </si>
  <si>
    <t>CP17</t>
  </si>
  <si>
    <t>11S NB 36484 31505</t>
  </si>
  <si>
    <t>37°19.770'</t>
  </si>
  <si>
    <t>116°35.290'</t>
  </si>
  <si>
    <t>37°19'46"</t>
  </si>
  <si>
    <t>116°35'17"</t>
  </si>
  <si>
    <t>CP18</t>
  </si>
  <si>
    <t>11S NB 31838 26457</t>
  </si>
  <si>
    <t>37°17.050'</t>
  </si>
  <si>
    <t>116°38.450'</t>
  </si>
  <si>
    <t>37°17'03"</t>
  </si>
  <si>
    <t>116°38'27"</t>
  </si>
  <si>
    <t>CP19</t>
  </si>
  <si>
    <t>11S NB 23515 12118</t>
  </si>
  <si>
    <t>37°09.310'</t>
  </si>
  <si>
    <t>116°44.110'</t>
  </si>
  <si>
    <t>37°09'19"</t>
  </si>
  <si>
    <t>116°44'07"</t>
  </si>
  <si>
    <t>CP2</t>
  </si>
  <si>
    <t>11S PB 32281 70685</t>
  </si>
  <si>
    <t>37°40.430'</t>
  </si>
  <si>
    <t>37°40'26"</t>
  </si>
  <si>
    <t>CP20</t>
  </si>
  <si>
    <t>11S NB 24321 24971</t>
  </si>
  <si>
    <t>37°16.260'</t>
  </si>
  <si>
    <t>116°43.540'</t>
  </si>
  <si>
    <t>37°16'16"</t>
  </si>
  <si>
    <t>116°43'32"</t>
  </si>
  <si>
    <t>CP21</t>
  </si>
  <si>
    <t>11S NB 12817 30492</t>
  </si>
  <si>
    <t>37°19.260'</t>
  </si>
  <si>
    <t>116°51.320'</t>
  </si>
  <si>
    <t>37°19'16"</t>
  </si>
  <si>
    <t>116°51'19"</t>
  </si>
  <si>
    <t>CP22</t>
  </si>
  <si>
    <t>11S NB 12757 30696</t>
  </si>
  <si>
    <t>37°19.370'</t>
  </si>
  <si>
    <t>116°51.360'</t>
  </si>
  <si>
    <t>37°19'22"</t>
  </si>
  <si>
    <t>116°51'22"</t>
  </si>
  <si>
    <t>CP23</t>
  </si>
  <si>
    <t>11S NB 07156 36236</t>
  </si>
  <si>
    <t>37°22.370'</t>
  </si>
  <si>
    <t>116°55.150'</t>
  </si>
  <si>
    <t>37°22'22"</t>
  </si>
  <si>
    <t>116°55'09"</t>
  </si>
  <si>
    <t>CP24</t>
  </si>
  <si>
    <t>11S NB 03563 54317</t>
  </si>
  <si>
    <t>37°32.150'</t>
  </si>
  <si>
    <t>116°57.580'</t>
  </si>
  <si>
    <t>37°32'09"</t>
  </si>
  <si>
    <t>116°57'35"</t>
  </si>
  <si>
    <t>CP3</t>
  </si>
  <si>
    <t>11S PB 04185 74278</t>
  </si>
  <si>
    <t>37°42.590'</t>
  </si>
  <si>
    <t>115°49.080'</t>
  </si>
  <si>
    <t>37°42'35"</t>
  </si>
  <si>
    <t>115°49'05"</t>
  </si>
  <si>
    <t>CP4</t>
  </si>
  <si>
    <t>11S PB 08195 90069</t>
  </si>
  <si>
    <t>37°51.100'</t>
  </si>
  <si>
    <t>115°46.210'</t>
  </si>
  <si>
    <t>37°51'06"</t>
  </si>
  <si>
    <t>115°46'13"</t>
  </si>
  <si>
    <t>CP5</t>
  </si>
  <si>
    <t>11S NB 90350 80533</t>
  </si>
  <si>
    <t>37°46.060'</t>
  </si>
  <si>
    <t>115°58.450'</t>
  </si>
  <si>
    <t>37°46'04"</t>
  </si>
  <si>
    <t>115°58'27"</t>
  </si>
  <si>
    <t>CP6</t>
  </si>
  <si>
    <t>11S NB 83409 90316</t>
  </si>
  <si>
    <t>37°51.390'</t>
  </si>
  <si>
    <t>116°03.110'</t>
  </si>
  <si>
    <t>37°51'23"</t>
  </si>
  <si>
    <t>116°03'07"</t>
  </si>
  <si>
    <t>CP7</t>
  </si>
  <si>
    <t>11S NB 77213 78716</t>
  </si>
  <si>
    <t>37°45.150'</t>
  </si>
  <si>
    <t>116°07.410'</t>
  </si>
  <si>
    <t>37°45'09"</t>
  </si>
  <si>
    <t>116°07'25"</t>
  </si>
  <si>
    <t>CP8</t>
  </si>
  <si>
    <t>11S NB 88286 60703</t>
  </si>
  <si>
    <t>37°35.350'</t>
  </si>
  <si>
    <t>116°00.000'</t>
  </si>
  <si>
    <t>37°35'21"</t>
  </si>
  <si>
    <t>116°00'00"</t>
  </si>
  <si>
    <t>CP9</t>
  </si>
  <si>
    <t>11S NB 82054 58365</t>
  </si>
  <si>
    <t>37°34.120'</t>
  </si>
  <si>
    <t>116°04.250'</t>
  </si>
  <si>
    <t>37°34'07"</t>
  </si>
  <si>
    <t>116°04'15"</t>
  </si>
  <si>
    <t>CRAIG</t>
  </si>
  <si>
    <t>LSV 263/5.5</t>
  </si>
  <si>
    <t>11S PA 67306 13747</t>
  </si>
  <si>
    <t>36°15.250'</t>
  </si>
  <si>
    <t>115°08.267'</t>
  </si>
  <si>
    <t>36°15'15"</t>
  </si>
  <si>
    <t>115°08'16"</t>
  </si>
  <si>
    <t>CRYSTAL SPR</t>
  </si>
  <si>
    <t>11S PB 56093 55505</t>
  </si>
  <si>
    <t>37°32.000'</t>
  </si>
  <si>
    <t>115°14.000'</t>
  </si>
  <si>
    <t>37°32'00"</t>
  </si>
  <si>
    <t>115°14'00"</t>
  </si>
  <si>
    <t>CUVAX</t>
  </si>
  <si>
    <t>LSV 027/14.5</t>
  </si>
  <si>
    <t>11S PA 94315 33842</t>
  </si>
  <si>
    <t>36°25.809'</t>
  </si>
  <si>
    <t>114°49.939'</t>
  </si>
  <si>
    <t>36°25'49"</t>
  </si>
  <si>
    <t>114°49'56"</t>
  </si>
  <si>
    <t>DAGGS</t>
  </si>
  <si>
    <t>11S NU 04563 71195</t>
  </si>
  <si>
    <t>34°59.000'</t>
  </si>
  <si>
    <t>116°57.000'</t>
  </si>
  <si>
    <t>34°59'00"</t>
  </si>
  <si>
    <t>116°57'00"</t>
  </si>
  <si>
    <t>DEVILS GAP</t>
  </si>
  <si>
    <t>11S QB 62346 79475</t>
  </si>
  <si>
    <t>37°43.500'</t>
  </si>
  <si>
    <t>114°01.400'</t>
  </si>
  <si>
    <t>37°43'30"</t>
  </si>
  <si>
    <t>114°01'24"</t>
  </si>
  <si>
    <t>DOVER</t>
  </si>
  <si>
    <t>11S QB 15848 80903</t>
  </si>
  <si>
    <t>DRAKO</t>
  </si>
  <si>
    <t>11S NB 24896 70280</t>
  </si>
  <si>
    <t>37°40.763'</t>
  </si>
  <si>
    <t>116°43.060'</t>
  </si>
  <si>
    <t>37°40'46"</t>
  </si>
  <si>
    <t>116°43'04"</t>
  </si>
  <si>
    <t>11S PB 78250 15865</t>
  </si>
  <si>
    <t>37°10'20"</t>
  </si>
  <si>
    <t>114°59'32"</t>
  </si>
  <si>
    <t>11S PA 90835 37233</t>
  </si>
  <si>
    <t>36°27'41"</t>
  </si>
  <si>
    <t>114°52'13"</t>
  </si>
  <si>
    <t>DUCK</t>
  </si>
  <si>
    <t>LSV 050/7.5</t>
  </si>
  <si>
    <t>11S PA 89940 18991</t>
  </si>
  <si>
    <t>36°17.833'</t>
  </si>
  <si>
    <t>114°53.083'</t>
  </si>
  <si>
    <t>36°17'50"</t>
  </si>
  <si>
    <t>114°53'05"</t>
  </si>
  <si>
    <t>DUDBE</t>
  </si>
  <si>
    <t>LSV 283/17</t>
  </si>
  <si>
    <t>11S PA 48656 25613</t>
  </si>
  <si>
    <t>36°21.849'</t>
  </si>
  <si>
    <t>115°20.581'</t>
  </si>
  <si>
    <t>36°21'51"</t>
  </si>
  <si>
    <t>115°20'35"</t>
  </si>
  <si>
    <t>EAGLE MT</t>
  </si>
  <si>
    <t>BTY 139/40</t>
  </si>
  <si>
    <t>11S NA 57977 07555</t>
  </si>
  <si>
    <t>36°12.666'</t>
  </si>
  <si>
    <t>116°21.300'</t>
  </si>
  <si>
    <t>36°12'40"</t>
  </si>
  <si>
    <t>116°21'18"</t>
  </si>
  <si>
    <t>ELGIN N PT</t>
  </si>
  <si>
    <t>LSV 005/70</t>
  </si>
  <si>
    <t>11S QB 18482 36554</t>
  </si>
  <si>
    <t>114°32.000'</t>
  </si>
  <si>
    <t>114°32'00"</t>
  </si>
  <si>
    <t>ELGIN S PT</t>
  </si>
  <si>
    <t>LSV 010/42</t>
  </si>
  <si>
    <t>11S QA 07944 84472</t>
  </si>
  <si>
    <t>36°53.000'</t>
  </si>
  <si>
    <t>114°40.000'</t>
  </si>
  <si>
    <t>36°53'00"</t>
  </si>
  <si>
    <t>114°40'00"</t>
  </si>
  <si>
    <t>ELKXX</t>
  </si>
  <si>
    <t>LSV 001/101</t>
  </si>
  <si>
    <t>11S QB 19907 93967</t>
  </si>
  <si>
    <t>ELVIS</t>
  </si>
  <si>
    <t>11S PB 10857 23338</t>
  </si>
  <si>
    <t>37°15.000'</t>
  </si>
  <si>
    <t>115°45.000'</t>
  </si>
  <si>
    <t>37°15'00"</t>
  </si>
  <si>
    <t>115°45'00"</t>
  </si>
  <si>
    <t>EMPRS</t>
  </si>
  <si>
    <t>LSV 342/62</t>
  </si>
  <si>
    <t>11S PB 66881 27965</t>
  </si>
  <si>
    <t>37°17.00000'</t>
  </si>
  <si>
    <t>-115°07.050'</t>
  </si>
  <si>
    <t>37°16'60"</t>
  </si>
  <si>
    <t>115°07'03"</t>
  </si>
  <si>
    <t>ENGLA</t>
  </si>
  <si>
    <t>11S PA 67963 01516</t>
  </si>
  <si>
    <t>36°08.630'</t>
  </si>
  <si>
    <t>115°07.985'</t>
  </si>
  <si>
    <t>36°08'38"</t>
  </si>
  <si>
    <t>115°07'59"</t>
  </si>
  <si>
    <t>ENIYO</t>
  </si>
  <si>
    <t>11S PA 78277 13632</t>
  </si>
  <si>
    <t>36°15.070'</t>
  </si>
  <si>
    <t>115°00.945'</t>
  </si>
  <si>
    <t>36°15'04"</t>
  </si>
  <si>
    <t>115°00'57"</t>
  </si>
  <si>
    <t>EWALD</t>
  </si>
  <si>
    <t>11S LB 99719 17657</t>
  </si>
  <si>
    <t>37°12.000'</t>
  </si>
  <si>
    <t>118°07.800'</t>
  </si>
  <si>
    <t>37°12'00"</t>
  </si>
  <si>
    <t>118°07'48"</t>
  </si>
  <si>
    <t>Express.1</t>
  </si>
  <si>
    <t>11S PC 57683 25838</t>
  </si>
  <si>
    <t>38°10.000'</t>
  </si>
  <si>
    <t>115°12.000'</t>
  </si>
  <si>
    <t>38°10'00"</t>
  </si>
  <si>
    <t>115°12'00"</t>
  </si>
  <si>
    <t>Express.2</t>
  </si>
  <si>
    <t>11S PC 31400 25370</t>
  </si>
  <si>
    <t>Express.IP</t>
  </si>
  <si>
    <t>11S PC 69364 26073</t>
  </si>
  <si>
    <t>Exxon.1</t>
  </si>
  <si>
    <t>11S PB 46664 88631</t>
  </si>
  <si>
    <t>37°50.000'</t>
  </si>
  <si>
    <t>115°20.000'</t>
  </si>
  <si>
    <t>37°50'00"</t>
  </si>
  <si>
    <t>115°20'00"</t>
  </si>
  <si>
    <t>Exxon.2</t>
  </si>
  <si>
    <t>11S PB 17330 88160</t>
  </si>
  <si>
    <t>Exxon.IP</t>
  </si>
  <si>
    <t>11S PB 64265 88964</t>
  </si>
  <si>
    <t>115°08.000'</t>
  </si>
  <si>
    <t>115°08'00"</t>
  </si>
  <si>
    <t>FAANG</t>
  </si>
  <si>
    <t>11S LA 58967 96046</t>
  </si>
  <si>
    <t>118°35.100'</t>
  </si>
  <si>
    <t>118°35'06"</t>
  </si>
  <si>
    <t>FAC A</t>
  </si>
  <si>
    <t>11S NB 17960 35254</t>
  </si>
  <si>
    <t>37°21.830'</t>
  </si>
  <si>
    <t>116°47.830'</t>
  </si>
  <si>
    <t>37°21'50"</t>
  </si>
  <si>
    <t>116°47'50"</t>
  </si>
  <si>
    <t>FAC B</t>
  </si>
  <si>
    <t>11S NB 26080 34498</t>
  </si>
  <si>
    <t>37°21.410'</t>
  </si>
  <si>
    <t>116°42.330'</t>
  </si>
  <si>
    <t>37°21'25"</t>
  </si>
  <si>
    <t>116°42'20"</t>
  </si>
  <si>
    <t>FAC C</t>
  </si>
  <si>
    <t>11S NB 63509 56279</t>
  </si>
  <si>
    <t>37°33.080'</t>
  </si>
  <si>
    <t>116°16.860'</t>
  </si>
  <si>
    <t>37°33'05"</t>
  </si>
  <si>
    <t>116°16'52"</t>
  </si>
  <si>
    <t>FAC C3</t>
  </si>
  <si>
    <t>11S PA 35950 79872</t>
  </si>
  <si>
    <t>36°51.300'</t>
  </si>
  <si>
    <t>115°28.500'</t>
  </si>
  <si>
    <t>36°51'18"</t>
  </si>
  <si>
    <t>115°28'30"</t>
  </si>
  <si>
    <t>FAC D</t>
  </si>
  <si>
    <t>11S NB 38107 41608</t>
  </si>
  <si>
    <t>37°25.230'</t>
  </si>
  <si>
    <t>116°34.160'</t>
  </si>
  <si>
    <t>37°25'14"</t>
  </si>
  <si>
    <t>116°34'10"</t>
  </si>
  <si>
    <t>FAC HILL</t>
  </si>
  <si>
    <t>11S PA 08910 58236</t>
  </si>
  <si>
    <t>36°39.810'</t>
  </si>
  <si>
    <t>115°46.880'</t>
  </si>
  <si>
    <t>36°39'49"</t>
  </si>
  <si>
    <t>115°46'53"</t>
  </si>
  <si>
    <t>FAC JACK</t>
  </si>
  <si>
    <t>11S PA 39540 68482</t>
  </si>
  <si>
    <t>36°45.110'</t>
  </si>
  <si>
    <t>115°26.210'</t>
  </si>
  <si>
    <t>36°45'07"</t>
  </si>
  <si>
    <t>115°26'13"</t>
  </si>
  <si>
    <t>FAC JILL</t>
  </si>
  <si>
    <t>11S PA 31891 53916</t>
  </si>
  <si>
    <t>36°37.300'</t>
  </si>
  <si>
    <t>115°31.500'</t>
  </si>
  <si>
    <t>36°37'18"</t>
  </si>
  <si>
    <t>115°31'30"</t>
  </si>
  <si>
    <t>FAC KILO</t>
  </si>
  <si>
    <t>11S NV 20755 34996</t>
  </si>
  <si>
    <t>35°33.505'</t>
  </si>
  <si>
    <t>116°46.259'</t>
  </si>
  <si>
    <t>35°33'30"</t>
  </si>
  <si>
    <t>116°46'16"</t>
  </si>
  <si>
    <t>FAC LIMA</t>
  </si>
  <si>
    <t>11S NV 15539 35376</t>
  </si>
  <si>
    <t>35°33.716'</t>
  </si>
  <si>
    <t>116°49.712'</t>
  </si>
  <si>
    <t>35°33'43"</t>
  </si>
  <si>
    <t>116°49'43"</t>
  </si>
  <si>
    <t>FAC MONA</t>
  </si>
  <si>
    <t>11S NV 24683 40362</t>
  </si>
  <si>
    <t>35°36.402'</t>
  </si>
  <si>
    <t>116°43.649'</t>
  </si>
  <si>
    <t>35°36'24"</t>
  </si>
  <si>
    <t>116°43'39"</t>
  </si>
  <si>
    <t>FAC R</t>
  </si>
  <si>
    <t>11S PA 36326 76789</t>
  </si>
  <si>
    <t>36°49.630'</t>
  </si>
  <si>
    <t>115°28.280'</t>
  </si>
  <si>
    <t>36°49'38"</t>
  </si>
  <si>
    <t>115°28'17"</t>
  </si>
  <si>
    <t>FAC S</t>
  </si>
  <si>
    <t>11S PA 25051 85272</t>
  </si>
  <si>
    <t>36°54.310'</t>
  </si>
  <si>
    <t>115°35.780'</t>
  </si>
  <si>
    <t>36°54'19"</t>
  </si>
  <si>
    <t>115°35'47"</t>
  </si>
  <si>
    <t>FAC SEAHAWK</t>
  </si>
  <si>
    <t>11S NB 11393 35464</t>
  </si>
  <si>
    <t>37°21.950'</t>
  </si>
  <si>
    <t>116°52.280'</t>
  </si>
  <si>
    <t>37°21'57"</t>
  </si>
  <si>
    <t>116°52'17"</t>
  </si>
  <si>
    <t>FAC STEELER</t>
  </si>
  <si>
    <t>11S NB 55339 47215</t>
  </si>
  <si>
    <t>37°28.210'</t>
  </si>
  <si>
    <t>116°22.450'</t>
  </si>
  <si>
    <t>37°28'13"</t>
  </si>
  <si>
    <t>116°22'27"</t>
  </si>
  <si>
    <t>FAC VIKING</t>
  </si>
  <si>
    <t>11S NB 15332 43994</t>
  </si>
  <si>
    <t>37°26.560'</t>
  </si>
  <si>
    <t>116°49.600'</t>
  </si>
  <si>
    <t>37°26'34"</t>
  </si>
  <si>
    <t>116°49'36"</t>
  </si>
  <si>
    <t>FAC VIV</t>
  </si>
  <si>
    <t>11S PA 22503 83737</t>
  </si>
  <si>
    <t>36°53.500'</t>
  </si>
  <si>
    <t>115°37.510'</t>
  </si>
  <si>
    <t>36°53'30"</t>
  </si>
  <si>
    <t>115°37'31"</t>
  </si>
  <si>
    <t>FAC WHISKEY</t>
  </si>
  <si>
    <t>11S PA 40075 71228</t>
  </si>
  <si>
    <t>36°46.590'</t>
  </si>
  <si>
    <t>115°25.820'</t>
  </si>
  <si>
    <t>36°46'35"</t>
  </si>
  <si>
    <t>115°25'49"</t>
  </si>
  <si>
    <t>FAC Z</t>
  </si>
  <si>
    <t>11S NB 14592 37521</t>
  </si>
  <si>
    <t>37°23.060'</t>
  </si>
  <si>
    <t>116°50.110'</t>
  </si>
  <si>
    <t>37°23'04"</t>
  </si>
  <si>
    <t>116°50'07"</t>
  </si>
  <si>
    <t>FALAK</t>
  </si>
  <si>
    <t>11S NB 21455 78427</t>
  </si>
  <si>
    <t>37°45.174'</t>
  </si>
  <si>
    <t>116°45.387'</t>
  </si>
  <si>
    <t>37°45'10"</t>
  </si>
  <si>
    <t>116°45'23"</t>
  </si>
  <si>
    <t>FILTR</t>
  </si>
  <si>
    <t>11S QB 56274 57067</t>
  </si>
  <si>
    <t>37°31.500'</t>
  </si>
  <si>
    <t>114°06.000'</t>
  </si>
  <si>
    <t>37°31'30"</t>
  </si>
  <si>
    <t>114°06'00"</t>
  </si>
  <si>
    <t>11S PA 76015 20147</t>
  </si>
  <si>
    <t>36°18'37"</t>
  </si>
  <si>
    <t>115°02'22"</t>
  </si>
  <si>
    <t>FLORIDA E</t>
  </si>
  <si>
    <t>11S PA 85741 80258</t>
  </si>
  <si>
    <t>36°51.000'</t>
  </si>
  <si>
    <t>36°51'00"</t>
  </si>
  <si>
    <t>FLORIDA W</t>
  </si>
  <si>
    <t>11S PA 45618 79477</t>
  </si>
  <si>
    <t>115°22.000'</t>
  </si>
  <si>
    <t>115°22'00"</t>
  </si>
  <si>
    <t>11S NA 59040 78067</t>
  </si>
  <si>
    <t>36°50'48"</t>
  </si>
  <si>
    <t>116°20'16"</t>
  </si>
  <si>
    <t>11S PA 17430 24378</t>
  </si>
  <si>
    <t>36°21'26"</t>
  </si>
  <si>
    <t>115°41'28"</t>
  </si>
  <si>
    <t>11S NB 57213 28287</t>
  </si>
  <si>
    <t>37°17'58"</t>
  </si>
  <si>
    <t>116°21'16"</t>
  </si>
  <si>
    <t>11S PA 63402 30104</t>
  </si>
  <si>
    <t>36°24'08"</t>
  </si>
  <si>
    <t>115°10'40"</t>
  </si>
  <si>
    <t>GEORGIA E</t>
  </si>
  <si>
    <t>11S PA 85378 96901</t>
  </si>
  <si>
    <t>GEORGIA W</t>
  </si>
  <si>
    <t>11S PA 45333 96119</t>
  </si>
  <si>
    <t>GRN 10</t>
  </si>
  <si>
    <t>11S PB 79928 00686</t>
  </si>
  <si>
    <t>37°02.109'</t>
  </si>
  <si>
    <t>114°58.619'</t>
  </si>
  <si>
    <t>37°02'07"</t>
  </si>
  <si>
    <t>114°58'37"</t>
  </si>
  <si>
    <t>GRN 11</t>
  </si>
  <si>
    <t>11S PB 77075 11775</t>
  </si>
  <si>
    <t>37°08.136'</t>
  </si>
  <si>
    <t>115°00.385'</t>
  </si>
  <si>
    <t>37°08'08"</t>
  </si>
  <si>
    <t>115°00'23"</t>
  </si>
  <si>
    <t>GRN 13</t>
  </si>
  <si>
    <t>11S PB 75405 23377</t>
  </si>
  <si>
    <t>37°14.426'</t>
  </si>
  <si>
    <t>115°01.349'</t>
  </si>
  <si>
    <t>37°14'26"</t>
  </si>
  <si>
    <t>115°01'21"</t>
  </si>
  <si>
    <t>GRN 16</t>
  </si>
  <si>
    <t>11S PB 71878 33181</t>
  </si>
  <si>
    <t>37°19.765'</t>
  </si>
  <si>
    <t>115°03.598'</t>
  </si>
  <si>
    <t>115°03'36"</t>
  </si>
  <si>
    <t>GRN 18</t>
  </si>
  <si>
    <t>11S PB 70177 46803</t>
  </si>
  <si>
    <t>37°27.147'</t>
  </si>
  <si>
    <t>115°04.561'</t>
  </si>
  <si>
    <t>37°27'09"</t>
  </si>
  <si>
    <t>115°04'34"</t>
  </si>
  <si>
    <t>GRN 19</t>
  </si>
  <si>
    <t>11S PB 76491 65494</t>
  </si>
  <si>
    <t>37°37.178'</t>
  </si>
  <si>
    <t>115°00.011'</t>
  </si>
  <si>
    <t>37°37'11"</t>
  </si>
  <si>
    <t>115°00'01"</t>
  </si>
  <si>
    <t>GRN 20</t>
  </si>
  <si>
    <t>11S PB 52121 45406</t>
  </si>
  <si>
    <t>37°26.580'</t>
  </si>
  <si>
    <t>115°16.821'</t>
  </si>
  <si>
    <t>37°26'35"</t>
  </si>
  <si>
    <t>115°16'49"</t>
  </si>
  <si>
    <t>GRN 22</t>
  </si>
  <si>
    <t>11S PB 60412 65840</t>
  </si>
  <si>
    <t>37°37.542'</t>
  </si>
  <si>
    <t>115°10.932'</t>
  </si>
  <si>
    <t>37°37'33"</t>
  </si>
  <si>
    <t>115°10'56"</t>
  </si>
  <si>
    <t>GRN 23</t>
  </si>
  <si>
    <t>11S PB 52433 71339</t>
  </si>
  <si>
    <t>37°40.596'</t>
  </si>
  <si>
    <t>115°16.286'</t>
  </si>
  <si>
    <t>37°40'36"</t>
  </si>
  <si>
    <t>115°16'17"</t>
  </si>
  <si>
    <t>GRN 24</t>
  </si>
  <si>
    <t>11S PB 47630 49291</t>
  </si>
  <si>
    <t>37°28.724'</t>
  </si>
  <si>
    <t>115°19.820'</t>
  </si>
  <si>
    <t>37°28'43"</t>
  </si>
  <si>
    <t>115°19'49"</t>
  </si>
  <si>
    <t>GRN 25</t>
  </si>
  <si>
    <t>11S PB 49173 77490</t>
  </si>
  <si>
    <t>37°43.953'</t>
  </si>
  <si>
    <t>115°18.428'</t>
  </si>
  <si>
    <t>37°43'57"</t>
  </si>
  <si>
    <t>115°18'26"</t>
  </si>
  <si>
    <t>GRN 26</t>
  </si>
  <si>
    <t>11S PB 48317 81366</t>
  </si>
  <si>
    <t>37°46.056'</t>
  </si>
  <si>
    <t>115°18.963'</t>
  </si>
  <si>
    <t>37°46'03"</t>
  </si>
  <si>
    <t>115°18'58"</t>
  </si>
  <si>
    <t>GRN 27</t>
  </si>
  <si>
    <t>11S PB 40357 42231</t>
  </si>
  <si>
    <t>37°24.975'</t>
  </si>
  <si>
    <t>115°24.833'</t>
  </si>
  <si>
    <t>37°24'59"</t>
  </si>
  <si>
    <t>115°24'50"</t>
  </si>
  <si>
    <t>GRN 28</t>
  </si>
  <si>
    <t>11S PB 32151 49929</t>
  </si>
  <si>
    <t>37°29.210'</t>
  </si>
  <si>
    <t>115°30.313'</t>
  </si>
  <si>
    <t>37°29'13"</t>
  </si>
  <si>
    <t>115°30'19"</t>
  </si>
  <si>
    <t>GRN 29</t>
  </si>
  <si>
    <t>11S PB 32546 74449</t>
  </si>
  <si>
    <t>37°42.462'</t>
  </si>
  <si>
    <t>115°29.778'</t>
  </si>
  <si>
    <t>37°42'28"</t>
  </si>
  <si>
    <t>115°29'47"</t>
  </si>
  <si>
    <t>GRN 30</t>
  </si>
  <si>
    <t>11S PB 30835 83239</t>
  </si>
  <si>
    <t>37°47.229'</t>
  </si>
  <si>
    <t>115°30.848'</t>
  </si>
  <si>
    <t>37°47'14"</t>
  </si>
  <si>
    <t>115°30'51"</t>
  </si>
  <si>
    <t>GRN 31</t>
  </si>
  <si>
    <t>11S PB 37738 84025</t>
  </si>
  <si>
    <t>37°47.593'</t>
  </si>
  <si>
    <t>115°26.137'</t>
  </si>
  <si>
    <t>37°47'36"</t>
  </si>
  <si>
    <t>115°26'08"</t>
  </si>
  <si>
    <t>GRN 32</t>
  </si>
  <si>
    <t>11S PB 22896 56756</t>
  </si>
  <si>
    <t>37°32.977'</t>
  </si>
  <si>
    <t>115°36.524'</t>
  </si>
  <si>
    <t>37°32'59"</t>
  </si>
  <si>
    <t>115°36'31"</t>
  </si>
  <si>
    <t>GRN 34</t>
  </si>
  <si>
    <t>11S PB 09529 53109</t>
  </si>
  <si>
    <t>37°31.107'</t>
  </si>
  <si>
    <t>115°45.634'</t>
  </si>
  <si>
    <t>37°31'06"</t>
  </si>
  <si>
    <t>115°45'38"</t>
  </si>
  <si>
    <t>GRN 36</t>
  </si>
  <si>
    <t>11S PB 23148 87460</t>
  </si>
  <si>
    <t>37°49.575'</t>
  </si>
  <si>
    <t>115°36.041'</t>
  </si>
  <si>
    <t>37°49'35"</t>
  </si>
  <si>
    <t>115°36'02"</t>
  </si>
  <si>
    <t>GRN 38</t>
  </si>
  <si>
    <t>11S PB 17187 84182</t>
  </si>
  <si>
    <t>37°47.850'</t>
  </si>
  <si>
    <t>115°40.136'</t>
  </si>
  <si>
    <t>37°47'51"</t>
  </si>
  <si>
    <t>115°40'08"</t>
  </si>
  <si>
    <t>GRN 39</t>
  </si>
  <si>
    <t>11S PB 07717 90198</t>
  </si>
  <si>
    <t>37°51.173'</t>
  </si>
  <si>
    <t>115°46.535'</t>
  </si>
  <si>
    <t>37°51'10"</t>
  </si>
  <si>
    <t>115°46'32"</t>
  </si>
  <si>
    <t>GRN 40</t>
  </si>
  <si>
    <t>11S NB 79747 76518</t>
  </si>
  <si>
    <t>37°43.948'</t>
  </si>
  <si>
    <t>116°05.699'</t>
  </si>
  <si>
    <t>116°05'42"</t>
  </si>
  <si>
    <t>GRN 41</t>
  </si>
  <si>
    <t>11S NB 79433 65469</t>
  </si>
  <si>
    <t>37°37.975'</t>
  </si>
  <si>
    <t>116°05.985'</t>
  </si>
  <si>
    <t>37°37'59"</t>
  </si>
  <si>
    <t>116°05'59"</t>
  </si>
  <si>
    <t>GRN 42</t>
  </si>
  <si>
    <t>11S NB 78678 56511</t>
  </si>
  <si>
    <t>37°33.135'</t>
  </si>
  <si>
    <t>116°06.556'</t>
  </si>
  <si>
    <t>37°33'08"</t>
  </si>
  <si>
    <t>116°06'33"</t>
  </si>
  <si>
    <t>GRN 43</t>
  </si>
  <si>
    <t>11S NB 80660 47205</t>
  </si>
  <si>
    <t>37°28.092'</t>
  </si>
  <si>
    <t>116°05.271'</t>
  </si>
  <si>
    <t>37°28'06"</t>
  </si>
  <si>
    <t>116°05'16"</t>
  </si>
  <si>
    <t>GRN 44</t>
  </si>
  <si>
    <t>11S NB 80774 30052</t>
  </si>
  <si>
    <t>37°18.816'</t>
  </si>
  <si>
    <t>116°05.306'</t>
  </si>
  <si>
    <t>37°18'49"</t>
  </si>
  <si>
    <t>116°05'18"</t>
  </si>
  <si>
    <t>GRN 45</t>
  </si>
  <si>
    <t>11S NB 64830 33130</t>
  </si>
  <si>
    <t>37°20.556'</t>
  </si>
  <si>
    <t>116°16.085'</t>
  </si>
  <si>
    <t>37°20'33"</t>
  </si>
  <si>
    <t>116°16'05"</t>
  </si>
  <si>
    <t>GRN 47</t>
  </si>
  <si>
    <t>11S NC 73386 01892</t>
  </si>
  <si>
    <t>37°57.701'</t>
  </si>
  <si>
    <t>116°09.875'</t>
  </si>
  <si>
    <t>37°57'42"</t>
  </si>
  <si>
    <t>116°09'53"</t>
  </si>
  <si>
    <t>GRN 48</t>
  </si>
  <si>
    <t>11S NC 52697 01159</t>
  </si>
  <si>
    <t>37°57.390'</t>
  </si>
  <si>
    <t>116°24.009'</t>
  </si>
  <si>
    <t>37°57'23"</t>
  </si>
  <si>
    <t>116°24'01"</t>
  </si>
  <si>
    <t>GRN 49</t>
  </si>
  <si>
    <t>11S NB 58509 77462</t>
  </si>
  <si>
    <t>37°44.555'</t>
  </si>
  <si>
    <t>116°20.154'</t>
  </si>
  <si>
    <t>37°44'33"</t>
  </si>
  <si>
    <t>116°20'09"</t>
  </si>
  <si>
    <t>GRN 6</t>
  </si>
  <si>
    <t>11S PA 76739 70687</t>
  </si>
  <si>
    <t>36°45.930'</t>
  </si>
  <si>
    <t>115°01.188'</t>
  </si>
  <si>
    <t>36°45'56"</t>
  </si>
  <si>
    <t>115°01'11"</t>
  </si>
  <si>
    <t>GRN 7</t>
  </si>
  <si>
    <t>11S PA 83509 74572</t>
  </si>
  <si>
    <t>36°47.952'</t>
  </si>
  <si>
    <t>114°56.584'</t>
  </si>
  <si>
    <t>36°47'57"</t>
  </si>
  <si>
    <t>114°56'35"</t>
  </si>
  <si>
    <t>GRN 8</t>
  </si>
  <si>
    <t>11S PA 81817 82916</t>
  </si>
  <si>
    <t>36°52.482'</t>
  </si>
  <si>
    <t>114°57.602'</t>
  </si>
  <si>
    <t>36°52'29"</t>
  </si>
  <si>
    <t>114°57'36"</t>
  </si>
  <si>
    <t>GRN 9</t>
  </si>
  <si>
    <t>11S PA 83955 94411</t>
  </si>
  <si>
    <t>36°58.671'</t>
  </si>
  <si>
    <t>114°55.995'</t>
  </si>
  <si>
    <t>36°58'40"</t>
  </si>
  <si>
    <t>114°56'00"</t>
  </si>
  <si>
    <t>GRN A</t>
  </si>
  <si>
    <t>11S NB 73743 30219</t>
  </si>
  <si>
    <t>37°18.942'</t>
  </si>
  <si>
    <t>116°10.065'</t>
  </si>
  <si>
    <t>116°10'04"</t>
  </si>
  <si>
    <t>GRN B</t>
  </si>
  <si>
    <t>11S NB 80530 43951</t>
  </si>
  <si>
    <t>37°26.333'</t>
  </si>
  <si>
    <t>116°05.381'</t>
  </si>
  <si>
    <t>37°26'20"</t>
  </si>
  <si>
    <t>116°05'23"</t>
  </si>
  <si>
    <t>GRN C</t>
  </si>
  <si>
    <t>11S NB 85143 56021</t>
  </si>
  <si>
    <t>37°32.836'</t>
  </si>
  <si>
    <t>116°02.168'</t>
  </si>
  <si>
    <t>37°32'50"</t>
  </si>
  <si>
    <t>116°02'10"</t>
  </si>
  <si>
    <t>GRN D</t>
  </si>
  <si>
    <t>11S NB 88558 61031</t>
  </si>
  <si>
    <t>37°35.525'</t>
  </si>
  <si>
    <t>115°59.813'</t>
  </si>
  <si>
    <t>37°35'32"</t>
  </si>
  <si>
    <t>115°59'49"</t>
  </si>
  <si>
    <t>GRN E</t>
  </si>
  <si>
    <t>11S NB 92509 70518</t>
  </si>
  <si>
    <t>37°40.632'</t>
  </si>
  <si>
    <t>115°57.056'</t>
  </si>
  <si>
    <t>37°40'38"</t>
  </si>
  <si>
    <t>115°57'03"</t>
  </si>
  <si>
    <t>GRN F</t>
  </si>
  <si>
    <t>11S NB 93366 85209</t>
  </si>
  <si>
    <t>37°48.570'</t>
  </si>
  <si>
    <t>115°56.360'</t>
  </si>
  <si>
    <t>37°48'34"</t>
  </si>
  <si>
    <t>115°56'22"</t>
  </si>
  <si>
    <t>GRN G</t>
  </si>
  <si>
    <t>11S NB 95855 56773</t>
  </si>
  <si>
    <t>37°33.179'</t>
  </si>
  <si>
    <t>115°54.888'</t>
  </si>
  <si>
    <t>37°33'11"</t>
  </si>
  <si>
    <t>115°54'53"</t>
  </si>
  <si>
    <t>HAMBO</t>
  </si>
  <si>
    <t>11S MB 43056 17252</t>
  </si>
  <si>
    <t>117°38.500'</t>
  </si>
  <si>
    <t>117°38'30"</t>
  </si>
  <si>
    <t>HARNE</t>
  </si>
  <si>
    <t>11S MA 83226 86568</t>
  </si>
  <si>
    <t>36°55.500'</t>
  </si>
  <si>
    <t>117°11.300'</t>
  </si>
  <si>
    <t>36°55'30"</t>
  </si>
  <si>
    <t>117°11'18"</t>
  </si>
  <si>
    <t>HAYFORD PK</t>
  </si>
  <si>
    <t>LSV 332/26</t>
  </si>
  <si>
    <t>11S PA 64418 59246</t>
  </si>
  <si>
    <t>36°39.878'</t>
  </si>
  <si>
    <t>115°09.615'</t>
  </si>
  <si>
    <t>36°39'53"</t>
  </si>
  <si>
    <t>115°09'37"</t>
  </si>
  <si>
    <t>HEINY</t>
  </si>
  <si>
    <t>BTY 157/57</t>
  </si>
  <si>
    <t>11S NV 41382 68332</t>
  </si>
  <si>
    <t>35°51.500'</t>
  </si>
  <si>
    <t>116°32.500'</t>
  </si>
  <si>
    <t>35°51'30"</t>
  </si>
  <si>
    <t>116°32'30"</t>
  </si>
  <si>
    <t>HEREM</t>
  </si>
  <si>
    <t>LSV 030/10.8</t>
  </si>
  <si>
    <t>11S PA 90913 27684</t>
  </si>
  <si>
    <t>36°22.521'</t>
  </si>
  <si>
    <t>114°52.306'</t>
  </si>
  <si>
    <t>36°22'31"</t>
  </si>
  <si>
    <t>114°52'18"</t>
  </si>
  <si>
    <t>HOCKUM</t>
  </si>
  <si>
    <t>11S PB 73137 03357</t>
  </si>
  <si>
    <t>37°03.630'</t>
  </si>
  <si>
    <t>115°03.160'</t>
  </si>
  <si>
    <t>37°03'38"</t>
  </si>
  <si>
    <t>115°03'10"</t>
  </si>
  <si>
    <t>HOKUM</t>
  </si>
  <si>
    <t>11S PA 80317 36798</t>
  </si>
  <si>
    <t>36°27.571'</t>
  </si>
  <si>
    <t>114°59.262'</t>
  </si>
  <si>
    <t>36°27'34"</t>
  </si>
  <si>
    <t>114°59'16"</t>
  </si>
  <si>
    <t>HOSER</t>
  </si>
  <si>
    <t>11S NB 21636 78001</t>
  </si>
  <si>
    <t>37°44.944'</t>
  </si>
  <si>
    <t>116°45.264'</t>
  </si>
  <si>
    <t>37°44'57"</t>
  </si>
  <si>
    <t>116°45'16"</t>
  </si>
  <si>
    <t>HUBON</t>
  </si>
  <si>
    <t>11S NB 36164 53764</t>
  </si>
  <si>
    <t>37°31.809'</t>
  </si>
  <si>
    <t>116°35.442'</t>
  </si>
  <si>
    <t>37°31'49"</t>
  </si>
  <si>
    <t>116°35'26"</t>
  </si>
  <si>
    <t>HUGER</t>
  </si>
  <si>
    <t>11S NB 18221 86082</t>
  </si>
  <si>
    <t>37°49.318'</t>
  </si>
  <si>
    <t>116°47.578'</t>
  </si>
  <si>
    <t>37°49'19"</t>
  </si>
  <si>
    <t>116°47'35"</t>
  </si>
  <si>
    <t>HULPU</t>
  </si>
  <si>
    <t>11S PA 93195 31111</t>
  </si>
  <si>
    <t>36°24.346'</t>
  </si>
  <si>
    <t>114°50.729'</t>
  </si>
  <si>
    <t>36°24'21"</t>
  </si>
  <si>
    <t>114°50'44"</t>
  </si>
  <si>
    <t>HUSTS</t>
  </si>
  <si>
    <t>11S PV 58948 90709</t>
  </si>
  <si>
    <t>36°02.878'</t>
  </si>
  <si>
    <t>115°14.126'</t>
  </si>
  <si>
    <t>36°02'53"</t>
  </si>
  <si>
    <t>115°14'08"</t>
  </si>
  <si>
    <t>HVAA1.1</t>
  </si>
  <si>
    <t>11S QA 19799 85880</t>
  </si>
  <si>
    <t>36°53.600'</t>
  </si>
  <si>
    <t>36°53'36"</t>
  </si>
  <si>
    <t>HVAA1.2</t>
  </si>
  <si>
    <t>12S TG 45395 77751</t>
  </si>
  <si>
    <t>37°42.700'</t>
  </si>
  <si>
    <t>113°53.300'</t>
  </si>
  <si>
    <t>37°42'42"</t>
  </si>
  <si>
    <t>113°53'18"</t>
  </si>
  <si>
    <t>HVAA2.1</t>
  </si>
  <si>
    <t>11S QA 21116 92392</t>
  </si>
  <si>
    <t>36°57.100'</t>
  </si>
  <si>
    <t>36°57'06"</t>
  </si>
  <si>
    <t>HVAA2.2</t>
  </si>
  <si>
    <t>11S QB 18460 93188</t>
  </si>
  <si>
    <t>37°51.600'</t>
  </si>
  <si>
    <t>37°51'36"</t>
  </si>
  <si>
    <t>IRAVE</t>
  </si>
  <si>
    <t>11S NB 31052 62570</t>
  </si>
  <si>
    <t>37°36.583'</t>
  </si>
  <si>
    <t>116°38.890'</t>
  </si>
  <si>
    <t>37°36'35"</t>
  </si>
  <si>
    <t>116°38'53"</t>
  </si>
  <si>
    <t>ITAVE</t>
  </si>
  <si>
    <t>11S NB 25476 72177</t>
  </si>
  <si>
    <t>37°41.788'</t>
  </si>
  <si>
    <t>116°42.661'</t>
  </si>
  <si>
    <t>37°41'47"</t>
  </si>
  <si>
    <t>116°42'40"</t>
  </si>
  <si>
    <t>ITOGE</t>
  </si>
  <si>
    <t>11S NB 20364 80983</t>
  </si>
  <si>
    <t>37°46.558'</t>
  </si>
  <si>
    <t>116°46.125'</t>
  </si>
  <si>
    <t>37°46'33"</t>
  </si>
  <si>
    <t>116°46'08"</t>
  </si>
  <si>
    <t>JACKSON</t>
  </si>
  <si>
    <t>11S PB 71085 42850</t>
  </si>
  <si>
    <t>37°25.000'</t>
  </si>
  <si>
    <t>JADPU</t>
  </si>
  <si>
    <t>11S NC 06744 13395</t>
  </si>
  <si>
    <t>38°04.098'</t>
  </si>
  <si>
    <t>116°55.387'</t>
  </si>
  <si>
    <t>38°04'06"</t>
  </si>
  <si>
    <t>116°55'23"</t>
  </si>
  <si>
    <t>JANAV</t>
  </si>
  <si>
    <t>11S NB 14502 94876</t>
  </si>
  <si>
    <t>37°54.078'</t>
  </si>
  <si>
    <t>116°50.103'</t>
  </si>
  <si>
    <t>37°54'05"</t>
  </si>
  <si>
    <t>116°50'06"</t>
  </si>
  <si>
    <t>11S NA 85827 48016</t>
  </si>
  <si>
    <t>36°34'25"</t>
  </si>
  <si>
    <t>116°02'27"</t>
  </si>
  <si>
    <t>JELIR</t>
  </si>
  <si>
    <t>11S PA 82106 18174</t>
  </si>
  <si>
    <t>36°17.482'</t>
  </si>
  <si>
    <t>114°58.326'</t>
  </si>
  <si>
    <t>36°17'29"</t>
  </si>
  <si>
    <t>114°58'20"</t>
  </si>
  <si>
    <t>JENAR</t>
  </si>
  <si>
    <t>11S PA 85930 22703</t>
  </si>
  <si>
    <t>36°19.887'</t>
  </si>
  <si>
    <t>114°55.708'</t>
  </si>
  <si>
    <t>36°19'53"</t>
  </si>
  <si>
    <t>114°55'42"</t>
  </si>
  <si>
    <t>JENID</t>
  </si>
  <si>
    <t>BTY 178/27</t>
  </si>
  <si>
    <t>11S NA 12710 23333</t>
  </si>
  <si>
    <t>36°21.300'</t>
  </si>
  <si>
    <t>116°51.500'</t>
  </si>
  <si>
    <t>36°21'18"</t>
  </si>
  <si>
    <t>116°51'30"</t>
  </si>
  <si>
    <t>JEPAR</t>
  </si>
  <si>
    <t>11S NC 09564 06548</t>
  </si>
  <si>
    <t>38°00.394'</t>
  </si>
  <si>
    <t>116°53.463'</t>
  </si>
  <si>
    <t>38°00'24"</t>
  </si>
  <si>
    <t>116°53'28"</t>
  </si>
  <si>
    <t>JESVO</t>
  </si>
  <si>
    <t>11S NB 32687 52009</t>
  </si>
  <si>
    <t>37°30.868'</t>
  </si>
  <si>
    <t>116°37.807'</t>
  </si>
  <si>
    <t>37°30'52"</t>
  </si>
  <si>
    <t>116°37'48"</t>
  </si>
  <si>
    <t>JETTISON HIL</t>
  </si>
  <si>
    <t>LSV 348/5.2</t>
  </si>
  <si>
    <t>11S PA 77763 22526</t>
  </si>
  <si>
    <t>36°19.883'</t>
  </si>
  <si>
    <t>115°01.167'</t>
  </si>
  <si>
    <t>115°01'10"</t>
  </si>
  <si>
    <t>JIREM</t>
  </si>
  <si>
    <t>11S NB 29743 58804</t>
  </si>
  <si>
    <t>37°34.548'</t>
  </si>
  <si>
    <t>116°39.790'</t>
  </si>
  <si>
    <t>37°34'33"</t>
  </si>
  <si>
    <t>116°39'47"</t>
  </si>
  <si>
    <t>JOGEV</t>
  </si>
  <si>
    <t>11S PA 82055 18218</t>
  </si>
  <si>
    <t>36°17.507'</t>
  </si>
  <si>
    <t>114°58.360'</t>
  </si>
  <si>
    <t>36°17'30"</t>
  </si>
  <si>
    <t>114°58'22"</t>
  </si>
  <si>
    <t>JOLLY PAD</t>
  </si>
  <si>
    <t>11S PA 76728 13595</t>
  </si>
  <si>
    <t>36°15.067'</t>
  </si>
  <si>
    <t>115°01.980'</t>
  </si>
  <si>
    <t>115°01'59"</t>
  </si>
  <si>
    <t>11S PA 57547 29508</t>
  </si>
  <si>
    <t>36°23'52"</t>
  </si>
  <si>
    <t>115°14'35"</t>
  </si>
  <si>
    <t>11S PA 89355 67017</t>
  </si>
  <si>
    <t>36°43'48"</t>
  </si>
  <si>
    <t>114°52'46"</t>
  </si>
  <si>
    <t>KENO</t>
  </si>
  <si>
    <t>11S NB 66374 78992</t>
  </si>
  <si>
    <t>37°45.350'</t>
  </si>
  <si>
    <t>116°14.790'</t>
  </si>
  <si>
    <t>37°45'21"</t>
  </si>
  <si>
    <t>116°14'47"</t>
  </si>
  <si>
    <t>KENO ASTP</t>
  </si>
  <si>
    <t>11S NB 65603 81852</t>
  </si>
  <si>
    <t>37°46.900'</t>
  </si>
  <si>
    <t>116°15.300'</t>
  </si>
  <si>
    <t>37°46'54"</t>
  </si>
  <si>
    <t>116°15'18"</t>
  </si>
  <si>
    <t>KIOTE</t>
  </si>
  <si>
    <t>11S LA 57733 48534</t>
  </si>
  <si>
    <t>36°34.300'</t>
  </si>
  <si>
    <t>118°35.400'</t>
  </si>
  <si>
    <t>36°34'18"</t>
  </si>
  <si>
    <t>118°35'24"</t>
  </si>
  <si>
    <t>KITCH</t>
  </si>
  <si>
    <t>11S PA 78301 13874</t>
  </si>
  <si>
    <t>36°15.200'</t>
  </si>
  <si>
    <t>115°00.926'</t>
  </si>
  <si>
    <t>36°15'12"</t>
  </si>
  <si>
    <t>115°00'56"</t>
  </si>
  <si>
    <t>KRYSS</t>
  </si>
  <si>
    <t>LSV 029/21</t>
  </si>
  <si>
    <t>11S QA 02707 42473</t>
  </si>
  <si>
    <t>36°30.370'</t>
  </si>
  <si>
    <t>114°44.190'</t>
  </si>
  <si>
    <t>36°30'22"</t>
  </si>
  <si>
    <t>114°44'11"</t>
  </si>
  <si>
    <t>KUTME</t>
  </si>
  <si>
    <t>11S QA 02882 42323</t>
  </si>
  <si>
    <t>36°30.286'</t>
  </si>
  <si>
    <t>114°44.075'</t>
  </si>
  <si>
    <t>36°30'17"</t>
  </si>
  <si>
    <t>114°44'05"</t>
  </si>
  <si>
    <t>LAMOUR</t>
  </si>
  <si>
    <t>11S NB 52021 85102</t>
  </si>
  <si>
    <t>37°48.710'</t>
  </si>
  <si>
    <t>116°24.540'</t>
  </si>
  <si>
    <t>37°48'43"</t>
  </si>
  <si>
    <t>116°24'32"</t>
  </si>
  <si>
    <t>LATNC1</t>
  </si>
  <si>
    <t>11S PA 43416 33202</t>
  </si>
  <si>
    <t>36°26.000'</t>
  </si>
  <si>
    <t>36°26'00"</t>
  </si>
  <si>
    <t>115°24'00"</t>
  </si>
  <si>
    <t>LATNC10</t>
  </si>
  <si>
    <t>11S PV 30468 99710</t>
  </si>
  <si>
    <t>36°08.000'</t>
  </si>
  <si>
    <t>115°33.000'</t>
  </si>
  <si>
    <t>36°08'00"</t>
  </si>
  <si>
    <t>115°33'00"</t>
  </si>
  <si>
    <t>LATNC11</t>
  </si>
  <si>
    <t>11S PA 09287 14212</t>
  </si>
  <si>
    <t>36°16.000'</t>
  </si>
  <si>
    <t>115°47.000'</t>
  </si>
  <si>
    <t>36°16'00"</t>
  </si>
  <si>
    <t>115°47'00"</t>
  </si>
  <si>
    <t>LATNC12</t>
  </si>
  <si>
    <t>11S PA 09077 30852</t>
  </si>
  <si>
    <t>36°25.000'</t>
  </si>
  <si>
    <t>36°25'00"</t>
  </si>
  <si>
    <t>LATNC13</t>
  </si>
  <si>
    <t>11S PA 34596 23814</t>
  </si>
  <si>
    <t>36°21.000'</t>
  </si>
  <si>
    <t>36°21'00"</t>
  </si>
  <si>
    <t>LATNC14</t>
  </si>
  <si>
    <t>11S PA 34337 40454</t>
  </si>
  <si>
    <t>36°30.000'</t>
  </si>
  <si>
    <t>36°30'00"</t>
  </si>
  <si>
    <t>LATNC15</t>
  </si>
  <si>
    <t>LATNC2</t>
  </si>
  <si>
    <t>11S PA 53875 33382</t>
  </si>
  <si>
    <t>115°17.000'</t>
  </si>
  <si>
    <t>115°17'00"</t>
  </si>
  <si>
    <t>LATNC3</t>
  </si>
  <si>
    <t>11S PA 72876 67038</t>
  </si>
  <si>
    <t>115°03.833'</t>
  </si>
  <si>
    <t>115°03'50"</t>
  </si>
  <si>
    <t>LATNC4</t>
  </si>
  <si>
    <t>11S QA 15792 68013</t>
  </si>
  <si>
    <t>114°35.000'</t>
  </si>
  <si>
    <t>114°35'00"</t>
  </si>
  <si>
    <t>LATNC5</t>
  </si>
  <si>
    <t>11S QA 17233 69900</t>
  </si>
  <si>
    <t>36°45.000'</t>
  </si>
  <si>
    <t>114°34.000'</t>
  </si>
  <si>
    <t>36°45'00"</t>
  </si>
  <si>
    <t>114°34'00"</t>
  </si>
  <si>
    <t>LATNC6</t>
  </si>
  <si>
    <t>12S TF 30722 25100</t>
  </si>
  <si>
    <t>114°00.000'</t>
  </si>
  <si>
    <t>114°00'00"</t>
  </si>
  <si>
    <t>LATNC7</t>
  </si>
  <si>
    <t>12S TF 52904 15185</t>
  </si>
  <si>
    <t>36°15.000'</t>
  </si>
  <si>
    <t>113°45.000'</t>
  </si>
  <si>
    <t>36°15'00"</t>
  </si>
  <si>
    <t>113°45'00"</t>
  </si>
  <si>
    <t>LATNC8</t>
  </si>
  <si>
    <t>12S TE 52119 87446</t>
  </si>
  <si>
    <t>36°00.000'</t>
  </si>
  <si>
    <t>36°00'00"</t>
  </si>
  <si>
    <t>LATNC9</t>
  </si>
  <si>
    <t>11S PV 30689 84920</t>
  </si>
  <si>
    <t>LATNE1</t>
  </si>
  <si>
    <t>12S TG 57226 81653</t>
  </si>
  <si>
    <t>113°45.333'</t>
  </si>
  <si>
    <t>113°45'20"</t>
  </si>
  <si>
    <t>LATNE10</t>
  </si>
  <si>
    <t>LATNE11</t>
  </si>
  <si>
    <t>LATNE2</t>
  </si>
  <si>
    <t>12S UG 08093 35902</t>
  </si>
  <si>
    <t>113°10.000'</t>
  </si>
  <si>
    <t>113°10'00"</t>
  </si>
  <si>
    <t>LATNE3</t>
  </si>
  <si>
    <t>12S TG 85427 16096</t>
  </si>
  <si>
    <t>37°10.000'</t>
  </si>
  <si>
    <t>113°25.000'</t>
  </si>
  <si>
    <t>37°10'00"</t>
  </si>
  <si>
    <t>113°25'00"</t>
  </si>
  <si>
    <t>LATNE4</t>
  </si>
  <si>
    <t>12S TG 51384 17033</t>
  </si>
  <si>
    <t>113°48.000'</t>
  </si>
  <si>
    <t>113°48'00"</t>
  </si>
  <si>
    <t>LATNE5</t>
  </si>
  <si>
    <t>12S TF 50839 98537</t>
  </si>
  <si>
    <t>LATNE6</t>
  </si>
  <si>
    <t>12S UF 14621 96901</t>
  </si>
  <si>
    <t>113°05.000'</t>
  </si>
  <si>
    <t>113°05'00"</t>
  </si>
  <si>
    <t>LATNE7</t>
  </si>
  <si>
    <t>12S UF 13134 28482</t>
  </si>
  <si>
    <t>36°23.000'</t>
  </si>
  <si>
    <t>36°23'00"</t>
  </si>
  <si>
    <t>LATNE8</t>
  </si>
  <si>
    <t>12S TF 67735 09225</t>
  </si>
  <si>
    <t>36°12.000'</t>
  </si>
  <si>
    <t>113°35.000'</t>
  </si>
  <si>
    <t>36°12'00"</t>
  </si>
  <si>
    <t>113°35'00"</t>
  </si>
  <si>
    <t>LATNE9</t>
  </si>
  <si>
    <t>LATNW1</t>
  </si>
  <si>
    <t>11S MB 93365 43872</t>
  </si>
  <si>
    <t>37°26.500'</t>
  </si>
  <si>
    <t>117°04.500'</t>
  </si>
  <si>
    <t>37°26'30"</t>
  </si>
  <si>
    <t>117°04'30"</t>
  </si>
  <si>
    <t>LATNW10</t>
  </si>
  <si>
    <t>LATNW11</t>
  </si>
  <si>
    <t>LATNW12</t>
  </si>
  <si>
    <t>LATNW13</t>
  </si>
  <si>
    <t>LATNW14</t>
  </si>
  <si>
    <t>11S PV 30787 78295</t>
  </si>
  <si>
    <t>35°56.417'</t>
  </si>
  <si>
    <t>35°56'25"</t>
  </si>
  <si>
    <t>LATNW15</t>
  </si>
  <si>
    <t>11S NV 95217 53650</t>
  </si>
  <si>
    <t>35°43.333'</t>
  </si>
  <si>
    <t>115°56.833'</t>
  </si>
  <si>
    <t>35°43'20"</t>
  </si>
  <si>
    <t>115°56'50"</t>
  </si>
  <si>
    <t>LATNW16</t>
  </si>
  <si>
    <t>11S NV 64503 96202</t>
  </si>
  <si>
    <t>36°06.500'</t>
  </si>
  <si>
    <t>116°17.000'</t>
  </si>
  <si>
    <t>36°06'30"</t>
  </si>
  <si>
    <t>116°17'00"</t>
  </si>
  <si>
    <t>LATNW17</t>
  </si>
  <si>
    <t>11S NA 29883 30216</t>
  </si>
  <si>
    <t>116°40.000'</t>
  </si>
  <si>
    <t>116°40'00"</t>
  </si>
  <si>
    <t>LATNW18</t>
  </si>
  <si>
    <t>11S NA 35800 44720</t>
  </si>
  <si>
    <t>36°32.833'</t>
  </si>
  <si>
    <t>116°36.000'</t>
  </si>
  <si>
    <t>36°32'50"</t>
  </si>
  <si>
    <t>116°36'00"</t>
  </si>
  <si>
    <t>LATNW2</t>
  </si>
  <si>
    <t>11S NA 39374 78323</t>
  </si>
  <si>
    <t>116°33.500'</t>
  </si>
  <si>
    <t>116°33'30"</t>
  </si>
  <si>
    <t>LATNW20</t>
  </si>
  <si>
    <t>11S NA 11158 67146</t>
  </si>
  <si>
    <t>116°52.500'</t>
  </si>
  <si>
    <t>116°52'30"</t>
  </si>
  <si>
    <t>LATNW21</t>
  </si>
  <si>
    <t>11S NA 11118 97653</t>
  </si>
  <si>
    <t>37°01.500'</t>
  </si>
  <si>
    <t>37°01'30"</t>
  </si>
  <si>
    <t>LATNW22</t>
  </si>
  <si>
    <t>11S MA 81469 97665</t>
  </si>
  <si>
    <t>117°12.500'</t>
  </si>
  <si>
    <t>117°12'30"</t>
  </si>
  <si>
    <t>LATNW23</t>
  </si>
  <si>
    <t>11S MB 69925 16959</t>
  </si>
  <si>
    <t>37°11.917'</t>
  </si>
  <si>
    <t>117°20.333'</t>
  </si>
  <si>
    <t>37°11'55"</t>
  </si>
  <si>
    <t>117°20'20"</t>
  </si>
  <si>
    <t>LATNW24</t>
  </si>
  <si>
    <t>LATNW3</t>
  </si>
  <si>
    <t>11S NA 49775 78378</t>
  </si>
  <si>
    <t>116°26.500'</t>
  </si>
  <si>
    <t>116°26'30"</t>
  </si>
  <si>
    <t>LATNW4</t>
  </si>
  <si>
    <t>11S NA 49883 59889</t>
  </si>
  <si>
    <t>36°41.000'</t>
  </si>
  <si>
    <t>36°41'00"</t>
  </si>
  <si>
    <t>LATNW5</t>
  </si>
  <si>
    <t>11S NA 67380 60009</t>
  </si>
  <si>
    <t>LATNW6</t>
  </si>
  <si>
    <t>11S NA 89518 43570</t>
  </si>
  <si>
    <t>36°32.000'</t>
  </si>
  <si>
    <t>36°32'00"</t>
  </si>
  <si>
    <t>LATNW7</t>
  </si>
  <si>
    <t>11S PA 19607 43935</t>
  </si>
  <si>
    <t>115°39.833'</t>
  </si>
  <si>
    <t>115°39'50"</t>
  </si>
  <si>
    <t>LATNW8</t>
  </si>
  <si>
    <t>11S PA 25273 47714</t>
  </si>
  <si>
    <t>36°34.000'</t>
  </si>
  <si>
    <t>115°36.000'</t>
  </si>
  <si>
    <t>36°34'00"</t>
  </si>
  <si>
    <t>115°36'00"</t>
  </si>
  <si>
    <t>LATNW9</t>
  </si>
  <si>
    <t>LATPE</t>
  </si>
  <si>
    <t>11S PA 81964 18005</t>
  </si>
  <si>
    <t>36°17.393'</t>
  </si>
  <si>
    <t>114°58.423'</t>
  </si>
  <si>
    <t>36°17'24</t>
  </si>
  <si>
    <t>114°58'25"</t>
  </si>
  <si>
    <t>LEACH LAKE</t>
  </si>
  <si>
    <t>DAG 338/40</t>
  </si>
  <si>
    <t>11S NV 29177 42435</t>
  </si>
  <si>
    <t>35°37.517'</t>
  </si>
  <si>
    <t>116°40.667'</t>
  </si>
  <si>
    <t>35°37'31"</t>
  </si>
  <si>
    <t>116°40'40"</t>
  </si>
  <si>
    <t>LEEEE</t>
  </si>
  <si>
    <t>11S PA 31711 20009</t>
  </si>
  <si>
    <t>36°18.967'</t>
  </si>
  <si>
    <t>115°31.967'</t>
  </si>
  <si>
    <t>36°18'58"</t>
  </si>
  <si>
    <t>115°31'58"</t>
  </si>
  <si>
    <t>Lenin.1</t>
  </si>
  <si>
    <t>11S MB 74305 78117</t>
  </si>
  <si>
    <t>117°17.500'</t>
  </si>
  <si>
    <t>117°17'30"</t>
  </si>
  <si>
    <t>Lenin.2</t>
  </si>
  <si>
    <t>11S MB 26587 78404</t>
  </si>
  <si>
    <t>117°50.000'</t>
  </si>
  <si>
    <t>117°50'00"</t>
  </si>
  <si>
    <t>LIDAT</t>
  </si>
  <si>
    <t>11S MB 75404 42630</t>
  </si>
  <si>
    <t>37°25.810'</t>
  </si>
  <si>
    <t>117°16.680'</t>
  </si>
  <si>
    <t>37°25'49"</t>
  </si>
  <si>
    <t>117°16'41"</t>
  </si>
  <si>
    <t>Linus.1</t>
  </si>
  <si>
    <t>11S NV 12822 87932</t>
  </si>
  <si>
    <t>36°02.150'</t>
  </si>
  <si>
    <t>116°51.460'</t>
  </si>
  <si>
    <t>36°02'09"</t>
  </si>
  <si>
    <t>116°51'28"</t>
  </si>
  <si>
    <t>Linus.2</t>
  </si>
  <si>
    <t>11S MA 94839 20700</t>
  </si>
  <si>
    <t>36°19.880'</t>
  </si>
  <si>
    <t>117°03.450'</t>
  </si>
  <si>
    <t>117°03'27"</t>
  </si>
  <si>
    <t>LOTUS</t>
  </si>
  <si>
    <t>11S PB 77338 26329</t>
  </si>
  <si>
    <t>37°16.000'</t>
  </si>
  <si>
    <t>37°16'00"</t>
  </si>
  <si>
    <t>LOZMO</t>
  </si>
  <si>
    <t>11S NB 15490 93952</t>
  </si>
  <si>
    <t>37°53.577'</t>
  </si>
  <si>
    <t>116°49.429'</t>
  </si>
  <si>
    <t>37°53'35"</t>
  </si>
  <si>
    <t>116°49'26"</t>
  </si>
  <si>
    <t>LUCIL</t>
  </si>
  <si>
    <t>LSV 208/21</t>
  </si>
  <si>
    <t>11S PV 52542 83031</t>
  </si>
  <si>
    <t>35°58.788'</t>
  </si>
  <si>
    <t>115°18.480'</t>
  </si>
  <si>
    <t>35°58'47"</t>
  </si>
  <si>
    <t>115°18'29"</t>
  </si>
  <si>
    <t>MAINE N</t>
  </si>
  <si>
    <t>11S PB 83416 85669</t>
  </si>
  <si>
    <t>37°48.000'</t>
  </si>
  <si>
    <t>37°48'00"</t>
  </si>
  <si>
    <t>MAKZI</t>
  </si>
  <si>
    <t>11S NA 58273 95997</t>
  </si>
  <si>
    <t>37°00.500'</t>
  </si>
  <si>
    <t>116°20.700'</t>
  </si>
  <si>
    <t>37°00'30"</t>
  </si>
  <si>
    <t>116°20'42"</t>
  </si>
  <si>
    <t>MELLAN LZ</t>
  </si>
  <si>
    <t>11S NB 33182 70858</t>
  </si>
  <si>
    <t>37°41.060'</t>
  </si>
  <si>
    <t>116°37.420'</t>
  </si>
  <si>
    <t>37°41'04"</t>
  </si>
  <si>
    <t>116°37'25"</t>
  </si>
  <si>
    <t>MESAE</t>
  </si>
  <si>
    <t>11S PA 28026 33053</t>
  </si>
  <si>
    <t>36°26.050'</t>
  </si>
  <si>
    <t>115°34.300'</t>
  </si>
  <si>
    <t>36°26'03"</t>
  </si>
  <si>
    <t>115°34'18"</t>
  </si>
  <si>
    <t>MIAMI</t>
  </si>
  <si>
    <t>11S PB 90967 28479</t>
  </si>
  <si>
    <t>114°50.750'</t>
  </si>
  <si>
    <t>114°50'45"</t>
  </si>
  <si>
    <t>11S PA 69276 64623</t>
  </si>
  <si>
    <t>36°42'44"</t>
  </si>
  <si>
    <t>115°06'17"</t>
  </si>
  <si>
    <t>MITEL</t>
  </si>
  <si>
    <t>11S LA 58388 61099</t>
  </si>
  <si>
    <t>36°41.100'</t>
  </si>
  <si>
    <t>36°41'06"</t>
  </si>
  <si>
    <t>MODME</t>
  </si>
  <si>
    <t>11S NB 24206 71552</t>
  </si>
  <si>
    <t>37°41.452'</t>
  </si>
  <si>
    <t>116°43.527'</t>
  </si>
  <si>
    <t>37°41'27"</t>
  </si>
  <si>
    <t>MOOSE</t>
  </si>
  <si>
    <t>LSV 016/94</t>
  </si>
  <si>
    <t>11S QB 58303 66881</t>
  </si>
  <si>
    <t>37°36.767'</t>
  </si>
  <si>
    <t>114°04.417'</t>
  </si>
  <si>
    <t>37°36'46"</t>
  </si>
  <si>
    <t>114°04'25"</t>
  </si>
  <si>
    <t>MOPAR</t>
  </si>
  <si>
    <t>BTY 346/29</t>
  </si>
  <si>
    <t>11S NB 22161 26333</t>
  </si>
  <si>
    <t>MORMON PEAK</t>
  </si>
  <si>
    <t>11S QA 22476 94907</t>
  </si>
  <si>
    <t>36°58.440'</t>
  </si>
  <si>
    <t>114°30.040'</t>
  </si>
  <si>
    <t>36°58'26"</t>
  </si>
  <si>
    <t>114°30'02"</t>
  </si>
  <si>
    <t>MT HELEN</t>
  </si>
  <si>
    <t>TQQ 159/17</t>
  </si>
  <si>
    <t>11S NB 22731 49928</t>
  </si>
  <si>
    <t>37°29.760'</t>
  </si>
  <si>
    <t>116°44.570'</t>
  </si>
  <si>
    <t>37°29'46"</t>
  </si>
  <si>
    <t>116°44'34"</t>
  </si>
  <si>
    <t>11S PB 41161 67262</t>
  </si>
  <si>
    <t>37°38'30"</t>
  </si>
  <si>
    <t>MUD LAKE</t>
  </si>
  <si>
    <t>11S MB 95603 92871</t>
  </si>
  <si>
    <t>37°53.000'</t>
  </si>
  <si>
    <t>117°03.000'</t>
  </si>
  <si>
    <t>37°53'00"</t>
  </si>
  <si>
    <t>117°03'00"</t>
  </si>
  <si>
    <t>MULE</t>
  </si>
  <si>
    <t>11S PC 88824 29186</t>
  </si>
  <si>
    <t>38°11.450'</t>
  </si>
  <si>
    <t>114°50.630'</t>
  </si>
  <si>
    <t>38°11'27"</t>
  </si>
  <si>
    <t>114°50'38"</t>
  </si>
  <si>
    <t>NEW MEXICO E</t>
  </si>
  <si>
    <t>11S PA 18922 75364</t>
  </si>
  <si>
    <t>36°49.000'</t>
  </si>
  <si>
    <t>36°49'00"</t>
  </si>
  <si>
    <t>NEW MEXICO W</t>
  </si>
  <si>
    <t>11S NA 77298 74885</t>
  </si>
  <si>
    <t>NEW YORK</t>
  </si>
  <si>
    <t>11S PB 83828 67175</t>
  </si>
  <si>
    <t>37°38.000'</t>
  </si>
  <si>
    <t>37°38'00"</t>
  </si>
  <si>
    <t>11S PA 30922 44131</t>
  </si>
  <si>
    <t>36°32'01"</t>
  </si>
  <si>
    <t>115°32'15"</t>
  </si>
  <si>
    <t>NIXON PK</t>
  </si>
  <si>
    <t>11S NB 46491 92447</t>
  </si>
  <si>
    <t>37°52.700'</t>
  </si>
  <si>
    <t>116°28.280'</t>
  </si>
  <si>
    <t>37°52'42"</t>
  </si>
  <si>
    <t>116°28'17"</t>
  </si>
  <si>
    <t>NORTH GAP</t>
  </si>
  <si>
    <t>11S PB 83303 99303</t>
  </si>
  <si>
    <t>37°55.370'</t>
  </si>
  <si>
    <t>114°54.870'</t>
  </si>
  <si>
    <t>37°55'22"</t>
  </si>
  <si>
    <t>114°54'52"</t>
  </si>
  <si>
    <t>NUGGE</t>
  </si>
  <si>
    <t>LSV 344/68</t>
  </si>
  <si>
    <t>11S PB 87602 11443</t>
  </si>
  <si>
    <t>37°07.833'</t>
  </si>
  <si>
    <t>114°53.283'</t>
  </si>
  <si>
    <t>37°07'50"</t>
  </si>
  <si>
    <t>114°53'17"</t>
  </si>
  <si>
    <t>OLNIE</t>
  </si>
  <si>
    <t>11S PA 86749 50659</t>
  </si>
  <si>
    <t>36°34.989'</t>
  </si>
  <si>
    <t>114°54.756'</t>
  </si>
  <si>
    <t>36°34'59"</t>
  </si>
  <si>
    <t>114°54'45"</t>
  </si>
  <si>
    <t>ORANGE 1</t>
  </si>
  <si>
    <t>11S QB 37164 97839</t>
  </si>
  <si>
    <t>37°53.831'</t>
  </si>
  <si>
    <t>114°18.165'</t>
  </si>
  <si>
    <t>37°53'50"</t>
  </si>
  <si>
    <t>114°18'10"</t>
  </si>
  <si>
    <t>ORANGE 2</t>
  </si>
  <si>
    <t>11S QB 36306 85644</t>
  </si>
  <si>
    <t>37°47.257'</t>
  </si>
  <si>
    <t>114°18.988'</t>
  </si>
  <si>
    <t>37°47'15"</t>
  </si>
  <si>
    <t>114°18'59"</t>
  </si>
  <si>
    <t>ORANGE 3</t>
  </si>
  <si>
    <t>11S QB 00635 95987</t>
  </si>
  <si>
    <t>37°53.358'</t>
  </si>
  <si>
    <t>114°43.102'</t>
  </si>
  <si>
    <t>37°53'21"</t>
  </si>
  <si>
    <t>114°43'06"</t>
  </si>
  <si>
    <t>ORANGE 4</t>
  </si>
  <si>
    <t>11S PB 81014 31945</t>
  </si>
  <si>
    <t>37°18.993'</t>
  </si>
  <si>
    <t>114°57.432'</t>
  </si>
  <si>
    <t>37°19'00"</t>
  </si>
  <si>
    <t>114°57'26"</t>
  </si>
  <si>
    <t>ORANGE 5</t>
  </si>
  <si>
    <t>11S QB 23975 31986</t>
  </si>
  <si>
    <t>37°18.453'</t>
  </si>
  <si>
    <t>114°28.365'</t>
  </si>
  <si>
    <t>37°18'27"</t>
  </si>
  <si>
    <t>114°28'22"</t>
  </si>
  <si>
    <t>ORANGE A</t>
  </si>
  <si>
    <t>11S QB 27217 85908</t>
  </si>
  <si>
    <t>37°47.538'</t>
  </si>
  <si>
    <t>114°25.171'</t>
  </si>
  <si>
    <t>37°47'32"</t>
  </si>
  <si>
    <t>114°25'10"</t>
  </si>
  <si>
    <t>ORANGE B</t>
  </si>
  <si>
    <t>11S QB 16863 87084</t>
  </si>
  <si>
    <t>37°48.325'</t>
  </si>
  <si>
    <t>114°32.199'</t>
  </si>
  <si>
    <t>37°48'20"</t>
  </si>
  <si>
    <t>114°32'12"</t>
  </si>
  <si>
    <t>ORANGE C</t>
  </si>
  <si>
    <t>11S PB 89717 64504</t>
  </si>
  <si>
    <t>37°36.485'</t>
  </si>
  <si>
    <t>114°51.040'</t>
  </si>
  <si>
    <t>37°36'29"</t>
  </si>
  <si>
    <t>114°51'02"</t>
  </si>
  <si>
    <t>ORANGE D</t>
  </si>
  <si>
    <t>11S QB 24703 15304</t>
  </si>
  <si>
    <t>37°09.429'</t>
  </si>
  <si>
    <t>114°28.174'</t>
  </si>
  <si>
    <t>37°09'26"</t>
  </si>
  <si>
    <t>114°28'10"</t>
  </si>
  <si>
    <t>ORANGE E</t>
  </si>
  <si>
    <t>11S QB 42913 55388</t>
  </si>
  <si>
    <t>37°30.810'</t>
  </si>
  <si>
    <t>114°15.095'</t>
  </si>
  <si>
    <t>37°30'49"</t>
  </si>
  <si>
    <t>114°15'06"</t>
  </si>
  <si>
    <t>ORANGE F</t>
  </si>
  <si>
    <t>11S QB 14479 49397</t>
  </si>
  <si>
    <t>37°27.995'</t>
  </si>
  <si>
    <t>114°34.486'</t>
  </si>
  <si>
    <t>114°34'29"</t>
  </si>
  <si>
    <t>ORANGE G</t>
  </si>
  <si>
    <t>11S QA 11389 96588</t>
  </si>
  <si>
    <t>36°59.502'</t>
  </si>
  <si>
    <t>114°37.479'</t>
  </si>
  <si>
    <t>36°59'30"</t>
  </si>
  <si>
    <t>114°37'29"</t>
  </si>
  <si>
    <t>OREGON</t>
  </si>
  <si>
    <t>11S NB 19099 72552</t>
  </si>
  <si>
    <t>OSRIE</t>
  </si>
  <si>
    <t>11S NB 18227 86065</t>
  </si>
  <si>
    <t>37°49.309'</t>
  </si>
  <si>
    <t>116°47.573'</t>
  </si>
  <si>
    <t>116°47'34"</t>
  </si>
  <si>
    <t>PALAE</t>
  </si>
  <si>
    <t>11S NB 22539 75861</t>
  </si>
  <si>
    <t>37°43.785'</t>
  </si>
  <si>
    <t>116°44.653'</t>
  </si>
  <si>
    <t>37°43'47"</t>
  </si>
  <si>
    <t>116°44'39"</t>
  </si>
  <si>
    <t>Pegasus.1</t>
  </si>
  <si>
    <t>11S QB 06258 52898</t>
  </si>
  <si>
    <t>Pegasus.2</t>
  </si>
  <si>
    <t>11S QB 05568 80641</t>
  </si>
  <si>
    <t>Pegasus.IP</t>
  </si>
  <si>
    <t>11S QB 06624 38103</t>
  </si>
  <si>
    <t>37°22.000'</t>
  </si>
  <si>
    <t>37°22'00"</t>
  </si>
  <si>
    <t>PEMVE</t>
  </si>
  <si>
    <t>11S NB 14484 94925</t>
  </si>
  <si>
    <t>37°54.104'</t>
  </si>
  <si>
    <t>116°50.115'</t>
  </si>
  <si>
    <t>37°54'06"</t>
  </si>
  <si>
    <t>Petro.1</t>
  </si>
  <si>
    <t>11S PA 48363 92472</t>
  </si>
  <si>
    <t>36°58.000'</t>
  </si>
  <si>
    <t>36°58'00"</t>
  </si>
  <si>
    <t>Petro.2</t>
  </si>
  <si>
    <t>11S PA 12754 91924</t>
  </si>
  <si>
    <t>115°44.000'</t>
  </si>
  <si>
    <t>115°44'00"</t>
  </si>
  <si>
    <t>Petro.IP</t>
  </si>
  <si>
    <t>11S PA 67653 92831</t>
  </si>
  <si>
    <t>115°07.000'</t>
  </si>
  <si>
    <t>115°07'00"</t>
  </si>
  <si>
    <t>PHINN</t>
  </si>
  <si>
    <t>LSV 028/5</t>
  </si>
  <si>
    <t>11S PA 83444 19950</t>
  </si>
  <si>
    <t>36°18.427'</t>
  </si>
  <si>
    <t>114°57.408</t>
  </si>
  <si>
    <t>36°18'26"</t>
  </si>
  <si>
    <t>114°57'25"</t>
  </si>
  <si>
    <t>PINE</t>
  </si>
  <si>
    <t>12S TH 40929 04942</t>
  </si>
  <si>
    <t>37°57.310'</t>
  </si>
  <si>
    <t>113°56.920'</t>
  </si>
  <si>
    <t>37°57'19"</t>
  </si>
  <si>
    <t>113°56'55"</t>
  </si>
  <si>
    <t>PINNACLE</t>
  </si>
  <si>
    <t>11S NB 48335 88094</t>
  </si>
  <si>
    <t>37°50.340'</t>
  </si>
  <si>
    <t>116°27.040'</t>
  </si>
  <si>
    <t>37°50'20"</t>
  </si>
  <si>
    <t>116°27'02"</t>
  </si>
  <si>
    <t>PIPELINE</t>
  </si>
  <si>
    <t>11S NB 74908 77012</t>
  </si>
  <si>
    <t>37°44.240'</t>
  </si>
  <si>
    <t>116°08.990'</t>
  </si>
  <si>
    <t>37°44'14"</t>
  </si>
  <si>
    <t>116°08'59"</t>
  </si>
  <si>
    <t>PIUTE</t>
  </si>
  <si>
    <t>INS 243/21</t>
  </si>
  <si>
    <t>11S NA 81061 41052</t>
  </si>
  <si>
    <t>36°30.683'</t>
  </si>
  <si>
    <t>116°05.683'</t>
  </si>
  <si>
    <t>36°30'41"</t>
  </si>
  <si>
    <t>116°05'41"</t>
  </si>
  <si>
    <t>PLAZA</t>
  </si>
  <si>
    <t>11S PA 89025 66269</t>
  </si>
  <si>
    <t>36°43.400'</t>
  </si>
  <si>
    <t>36°43'24"</t>
  </si>
  <si>
    <t>POKER</t>
  </si>
  <si>
    <t>11S NB 62294 74817</t>
  </si>
  <si>
    <t>37°43.110'</t>
  </si>
  <si>
    <t>116°17.590'</t>
  </si>
  <si>
    <t>37°43'07"</t>
  </si>
  <si>
    <t>116°17'35"</t>
  </si>
  <si>
    <t>PROSPECT</t>
  </si>
  <si>
    <t>11S NB 45771 90224</t>
  </si>
  <si>
    <t>37°51.500'</t>
  </si>
  <si>
    <t>116°28.780'</t>
  </si>
  <si>
    <t>37°51'30"</t>
  </si>
  <si>
    <t>116°28'47"</t>
  </si>
  <si>
    <t>QF 1</t>
  </si>
  <si>
    <t>11S MV 03140 06318</t>
  </si>
  <si>
    <t>35°17.721</t>
  </si>
  <si>
    <t>118°03.917'</t>
  </si>
  <si>
    <t>35°17'43"</t>
  </si>
  <si>
    <t>118°03'55"</t>
  </si>
  <si>
    <t>QF 2</t>
  </si>
  <si>
    <t>11S MV 01575 77374</t>
  </si>
  <si>
    <t>35°56.146'</t>
  </si>
  <si>
    <t>118°05.470</t>
  </si>
  <si>
    <t>35°56'08"</t>
  </si>
  <si>
    <t>118°05'28"</t>
  </si>
  <si>
    <t>QUARTZITE MT</t>
  </si>
  <si>
    <t>TQQ 112/27</t>
  </si>
  <si>
    <t>QUEEN</t>
  </si>
  <si>
    <t>11S PB 71318 05336</t>
  </si>
  <si>
    <t>37°04.720'</t>
  </si>
  <si>
    <t>115°04.360'</t>
  </si>
  <si>
    <t>37°04'43"</t>
  </si>
  <si>
    <t>115°04'22"</t>
  </si>
  <si>
    <t>R63 TOWER</t>
  </si>
  <si>
    <t>INS 066/8</t>
  </si>
  <si>
    <t>36°37.000'</t>
  </si>
  <si>
    <t>115°30.200'</t>
  </si>
  <si>
    <t>36°37'00"</t>
  </si>
  <si>
    <t>115°30'12"</t>
  </si>
  <si>
    <t>R64 W Circle</t>
  </si>
  <si>
    <t>INS 353/6</t>
  </si>
  <si>
    <t>36°40.900'</t>
  </si>
  <si>
    <t>115°40.400'</t>
  </si>
  <si>
    <t>36°40'54"</t>
  </si>
  <si>
    <t>115°40'24"</t>
  </si>
  <si>
    <t>RALEIGH</t>
  </si>
  <si>
    <t>11S QB 16717 47612</t>
  </si>
  <si>
    <t>RAMMM</t>
  </si>
  <si>
    <t>LSV 023/38</t>
  </si>
  <si>
    <t>11S QA 18225 69925</t>
  </si>
  <si>
    <t>114°33.333'</t>
  </si>
  <si>
    <t>114°33'20"</t>
  </si>
  <si>
    <t>REBEL</t>
  </si>
  <si>
    <t>11S NB 62719 84695</t>
  </si>
  <si>
    <t>37°48.450'</t>
  </si>
  <si>
    <t>37°48'27"</t>
  </si>
  <si>
    <t>RED 1</t>
  </si>
  <si>
    <t>11S NA 99940 67436</t>
  </si>
  <si>
    <t>36°44.836'</t>
  </si>
  <si>
    <t>115°52.809'</t>
  </si>
  <si>
    <t>36°44'50"</t>
  </si>
  <si>
    <t>115°52'49"</t>
  </si>
  <si>
    <t>RED 10</t>
  </si>
  <si>
    <t>11S PA 13665 31567</t>
  </si>
  <si>
    <t>36°25.355'</t>
  </si>
  <si>
    <t>115°43.925'</t>
  </si>
  <si>
    <t>36°25'21"</t>
  </si>
  <si>
    <t>115°43'56"</t>
  </si>
  <si>
    <t>RED 11</t>
  </si>
  <si>
    <t>11S PB 65426 10365</t>
  </si>
  <si>
    <t>37°07.502'</t>
  </si>
  <si>
    <t>115°08.269'</t>
  </si>
  <si>
    <t>37°07'30"</t>
  </si>
  <si>
    <t>RED 12</t>
  </si>
  <si>
    <t>11S PA 53753 87628</t>
  </si>
  <si>
    <t>36°55.329'</t>
  </si>
  <si>
    <t>115°16.428'</t>
  </si>
  <si>
    <t>36°55'20"</t>
  </si>
  <si>
    <t>115°16'26"</t>
  </si>
  <si>
    <t>RED 13</t>
  </si>
  <si>
    <t>11S PA 59630 82303</t>
  </si>
  <si>
    <t>36°52.391'</t>
  </si>
  <si>
    <t>115°12.538'</t>
  </si>
  <si>
    <t>36°52'23"</t>
  </si>
  <si>
    <t>115°12'32"</t>
  </si>
  <si>
    <t>RED 14</t>
  </si>
  <si>
    <t>11S PA 22013 40947</t>
  </si>
  <si>
    <t>36°30.366'</t>
  </si>
  <si>
    <t>115°38.250'</t>
  </si>
  <si>
    <t>115°38'15"</t>
  </si>
  <si>
    <t>RED 15</t>
  </si>
  <si>
    <t>11S PA 07871 34183</t>
  </si>
  <si>
    <t>36°26.810'</t>
  </si>
  <si>
    <t>115°47.780'</t>
  </si>
  <si>
    <t>36°26'49"</t>
  </si>
  <si>
    <t>115°47'47"</t>
  </si>
  <si>
    <t>RED 16</t>
  </si>
  <si>
    <t>11S PA 13535 41429</t>
  </si>
  <si>
    <t>36°30.689'</t>
  </si>
  <si>
    <t>RED 17</t>
  </si>
  <si>
    <t>11S PB 53471 07152</t>
  </si>
  <si>
    <t>37°05.887'</t>
  </si>
  <si>
    <t>115°16.380'</t>
  </si>
  <si>
    <t>37°05'53"</t>
  </si>
  <si>
    <t>115°16'23"</t>
  </si>
  <si>
    <t>RED 2</t>
  </si>
  <si>
    <t>11S PA 06082 88112</t>
  </si>
  <si>
    <t>36°55.985'</t>
  </si>
  <si>
    <t>115°48.529'</t>
  </si>
  <si>
    <t>36°55'59"</t>
  </si>
  <si>
    <t>115°48'32"</t>
  </si>
  <si>
    <t>RED 3</t>
  </si>
  <si>
    <t>11S PA 73994 63666</t>
  </si>
  <si>
    <t>36°42.165'</t>
  </si>
  <si>
    <t>115°03.129'</t>
  </si>
  <si>
    <t>36°42'10"</t>
  </si>
  <si>
    <t>RED 4</t>
  </si>
  <si>
    <t>11S PA 70268 97362</t>
  </si>
  <si>
    <t>37°00.420'</t>
  </si>
  <si>
    <t>115°05.177'</t>
  </si>
  <si>
    <t>37°00'25"</t>
  </si>
  <si>
    <t>115°05'11"</t>
  </si>
  <si>
    <t>RED 5</t>
  </si>
  <si>
    <t>11S PA 39349 36576</t>
  </si>
  <si>
    <t>36°27.860'</t>
  </si>
  <si>
    <t>115°26.686'</t>
  </si>
  <si>
    <t>36°27'52"</t>
  </si>
  <si>
    <t>115°26'41"</t>
  </si>
  <si>
    <t>RED 6</t>
  </si>
  <si>
    <t>11S PA 32349 20081</t>
  </si>
  <si>
    <t>36°19.000'</t>
  </si>
  <si>
    <t>115°31.540'</t>
  </si>
  <si>
    <t>36°19'00"</t>
  </si>
  <si>
    <t>115°31'32"</t>
  </si>
  <si>
    <t>RED 7</t>
  </si>
  <si>
    <t>11S PA 28322 03376</t>
  </si>
  <si>
    <t>36°10.000'</t>
  </si>
  <si>
    <t>115°34.395'</t>
  </si>
  <si>
    <t>36°10'00"</t>
  </si>
  <si>
    <t>115°34'24"</t>
  </si>
  <si>
    <t>RED 8</t>
  </si>
  <si>
    <t>11S PA 25431 03483</t>
  </si>
  <si>
    <t>36°10.080'</t>
  </si>
  <si>
    <t>115°36.322'</t>
  </si>
  <si>
    <t>36°10'05"</t>
  </si>
  <si>
    <t>115°36'19"</t>
  </si>
  <si>
    <t>RED 9</t>
  </si>
  <si>
    <t>11S PA 11746 93967</t>
  </si>
  <si>
    <t>36°59.112'</t>
  </si>
  <si>
    <t>115°44.662'</t>
  </si>
  <si>
    <t>36°59'07"</t>
  </si>
  <si>
    <t>115°44'40"</t>
  </si>
  <si>
    <t>RED A</t>
  </si>
  <si>
    <t>11S PA 14818 84097</t>
  </si>
  <si>
    <t>36°53.752'</t>
  </si>
  <si>
    <t>115°42.681'</t>
  </si>
  <si>
    <t>36°53'45"</t>
  </si>
  <si>
    <t>115°42'41"</t>
  </si>
  <si>
    <t>RED B</t>
  </si>
  <si>
    <t>11S PA 29816 70560</t>
  </si>
  <si>
    <t>36°46.316'</t>
  </si>
  <si>
    <t>115°32.723'</t>
  </si>
  <si>
    <t>36°46'19"</t>
  </si>
  <si>
    <t>115°32'43"</t>
  </si>
  <si>
    <t>RED C</t>
  </si>
  <si>
    <t>11S PA 28703 59835</t>
  </si>
  <si>
    <t>36°40.527'</t>
  </si>
  <si>
    <t>115°33.579'</t>
  </si>
  <si>
    <t>36°40'32"</t>
  </si>
  <si>
    <t>115°33'35"</t>
  </si>
  <si>
    <t>RED D</t>
  </si>
  <si>
    <t>11S PA 10226 51679</t>
  </si>
  <si>
    <t>36°36.255'</t>
  </si>
  <si>
    <t>115°46.054'</t>
  </si>
  <si>
    <t>36°36'15"</t>
  </si>
  <si>
    <t>115°46'03"</t>
  </si>
  <si>
    <t>RED E</t>
  </si>
  <si>
    <t>11S PA 26783 92303</t>
  </si>
  <si>
    <t>36°58.098'</t>
  </si>
  <si>
    <t>115°34.543'</t>
  </si>
  <si>
    <t>36°58'06"</t>
  </si>
  <si>
    <t>115°34'33"</t>
  </si>
  <si>
    <t>RED F</t>
  </si>
  <si>
    <t>11S PA 48768 52597</t>
  </si>
  <si>
    <t>36°36.437'</t>
  </si>
  <si>
    <t>115°20.195'</t>
  </si>
  <si>
    <t>36°36'26"</t>
  </si>
  <si>
    <t>RED G</t>
  </si>
  <si>
    <t>11S PA 46989 67843</t>
  </si>
  <si>
    <t>36°44.697'</t>
  </si>
  <si>
    <t>115°21.212'</t>
  </si>
  <si>
    <t>36°44'42"</t>
  </si>
  <si>
    <t>115°21'13"</t>
  </si>
  <si>
    <t>RED H</t>
  </si>
  <si>
    <t>11S PA 50249 72842</t>
  </si>
  <si>
    <t>36°47.369'</t>
  </si>
  <si>
    <t>115°18.964'</t>
  </si>
  <si>
    <t>36°47'22"</t>
  </si>
  <si>
    <t>RED I</t>
  </si>
  <si>
    <t>11S PA 44663 92140</t>
  </si>
  <si>
    <t>36°57.855'</t>
  </si>
  <si>
    <t>115°22.497'</t>
  </si>
  <si>
    <t>36°57'51"</t>
  </si>
  <si>
    <t>115°22'30"</t>
  </si>
  <si>
    <t>RED J</t>
  </si>
  <si>
    <t>11S PA 49412 84210</t>
  </si>
  <si>
    <t>36°53.523'</t>
  </si>
  <si>
    <t>115°19.392'</t>
  </si>
  <si>
    <t>36°53'31"</t>
  </si>
  <si>
    <t>115°19'24"</t>
  </si>
  <si>
    <t>RED18</t>
  </si>
  <si>
    <t>11S PA 48289 91681</t>
  </si>
  <si>
    <t>36°57.573'</t>
  </si>
  <si>
    <t>115°20.060'</t>
  </si>
  <si>
    <t>36°57'34"</t>
  </si>
  <si>
    <t>115°20'04"</t>
  </si>
  <si>
    <t>REVEILLE GAP</t>
  </si>
  <si>
    <t>11S PC 75364 18799</t>
  </si>
  <si>
    <t>38°06.000'</t>
  </si>
  <si>
    <t>38°06'00"</t>
  </si>
  <si>
    <t>REVEILLE PEAK</t>
  </si>
  <si>
    <t>TQQ 067/31</t>
  </si>
  <si>
    <t>11S NB 76238 90450</t>
  </si>
  <si>
    <t>RGN.ALAMO</t>
  </si>
  <si>
    <t>11S PB 38482 51494</t>
  </si>
  <si>
    <t>115°26.000'</t>
  </si>
  <si>
    <t>115°26'00"</t>
  </si>
  <si>
    <t>RGN.CIVA</t>
  </si>
  <si>
    <t>11S PC 36028 10647</t>
  </si>
  <si>
    <t>115°27.000'</t>
  </si>
  <si>
    <t>115°27'00"</t>
  </si>
  <si>
    <t>RGN.CREECH</t>
  </si>
  <si>
    <t>11S PA 04303 54831</t>
  </si>
  <si>
    <t>36°38.000'</t>
  </si>
  <si>
    <t>115°50.000'</t>
  </si>
  <si>
    <t>36°38'00"</t>
  </si>
  <si>
    <t>115°50'00"</t>
  </si>
  <si>
    <t>RGN.Hiway</t>
  </si>
  <si>
    <t>11S NC 76005 15415</t>
  </si>
  <si>
    <t>38°05.000'</t>
  </si>
  <si>
    <t>38°05'00"</t>
  </si>
  <si>
    <t>RGN.KTNX</t>
  </si>
  <si>
    <t>11S NB 22003 85503</t>
  </si>
  <si>
    <t>37°49.000'</t>
  </si>
  <si>
    <t>37°49'00"</t>
  </si>
  <si>
    <t>RGN.RANCH1</t>
  </si>
  <si>
    <t>11S NB 37049 00500</t>
  </si>
  <si>
    <t>37°03.000'</t>
  </si>
  <si>
    <t>37°03'00"</t>
  </si>
  <si>
    <t>RGN.RANCH2</t>
  </si>
  <si>
    <t>11S NA 40065 89420</t>
  </si>
  <si>
    <t>36°57.000'</t>
  </si>
  <si>
    <t>116°33.000'</t>
  </si>
  <si>
    <t>36°57'00"</t>
  </si>
  <si>
    <t>116°33'00"</t>
  </si>
  <si>
    <t>RICARDO CABA</t>
  </si>
  <si>
    <t>11S NB 24443 34160</t>
  </si>
  <si>
    <t>37°21.230'</t>
  </si>
  <si>
    <t>116°43.440'</t>
  </si>
  <si>
    <t>37°21'14"</t>
  </si>
  <si>
    <t>116°43'26"</t>
  </si>
  <si>
    <t>ROCEN</t>
  </si>
  <si>
    <t>11S NC 08511 14065</t>
  </si>
  <si>
    <t>38°04.459'</t>
  </si>
  <si>
    <t>116°54.177'</t>
  </si>
  <si>
    <t>38°04'28"</t>
  </si>
  <si>
    <t>116°54'11"</t>
  </si>
  <si>
    <t>ROCK</t>
  </si>
  <si>
    <t>11S NA 93954 47315</t>
  </si>
  <si>
    <t>115°57.000'</t>
  </si>
  <si>
    <t>115°57'00"</t>
  </si>
  <si>
    <t>ROCK LZ</t>
  </si>
  <si>
    <t>11S NB 82080 76544</t>
  </si>
  <si>
    <t>37°43.950'</t>
  </si>
  <si>
    <t>116°04.110'</t>
  </si>
  <si>
    <t>116°04'07"</t>
  </si>
  <si>
    <t>ROCKX</t>
  </si>
  <si>
    <t>11S PA 74426 09390</t>
  </si>
  <si>
    <t>36°12.819'</t>
  </si>
  <si>
    <t>115°03.572'</t>
  </si>
  <si>
    <t>36°12'49"</t>
  </si>
  <si>
    <t>115°03'34"</t>
  </si>
  <si>
    <t>ROMOF</t>
  </si>
  <si>
    <t>11S LV 56812 64773</t>
  </si>
  <si>
    <t>35°49.000'</t>
  </si>
  <si>
    <t>35°49'00"</t>
  </si>
  <si>
    <t>RONKY</t>
  </si>
  <si>
    <t>11S PA 84558 58645</t>
  </si>
  <si>
    <t>36°39.332'</t>
  </si>
  <si>
    <t>114°56.110'</t>
  </si>
  <si>
    <t>36°39'20"</t>
  </si>
  <si>
    <t>114°56'07"</t>
  </si>
  <si>
    <t>ROSIE</t>
  </si>
  <si>
    <t>11S LU 89688 57257</t>
  </si>
  <si>
    <t>34°51.100'</t>
  </si>
  <si>
    <t>118°12.400'</t>
  </si>
  <si>
    <t>34°51'06"</t>
  </si>
  <si>
    <t>118°12'24"</t>
  </si>
  <si>
    <t>ROTSE</t>
  </si>
  <si>
    <t>11S PA 86144 22964</t>
  </si>
  <si>
    <t>36°20.025'</t>
  </si>
  <si>
    <t>114°55.561'</t>
  </si>
  <si>
    <t>36°20'02"</t>
  </si>
  <si>
    <t>114°55'34"</t>
  </si>
  <si>
    <t>RUDII</t>
  </si>
  <si>
    <t>11S NB 22895 75017</t>
  </si>
  <si>
    <t>37°43.328'</t>
  </si>
  <si>
    <t>116°44.412'</t>
  </si>
  <si>
    <t>37°43'20"</t>
  </si>
  <si>
    <t>116°44'25"</t>
  </si>
  <si>
    <t>RYAAN</t>
  </si>
  <si>
    <t>MMM 223/47</t>
  </si>
  <si>
    <t>11S PA 71357 23272</t>
  </si>
  <si>
    <t>36°20.357'</t>
  </si>
  <si>
    <t>115°05.437'</t>
  </si>
  <si>
    <t>36°20'21"</t>
  </si>
  <si>
    <t>115°05'26"</t>
  </si>
  <si>
    <t>SALEM</t>
  </si>
  <si>
    <t>11S NB 29364 78129</t>
  </si>
  <si>
    <t>SAN DIEGO</t>
  </si>
  <si>
    <t>11S NB 29463 50393</t>
  </si>
  <si>
    <t>SAND</t>
  </si>
  <si>
    <t>11S NB 83367 84306</t>
  </si>
  <si>
    <t>37°48.140'</t>
  </si>
  <si>
    <t>116°03.180'</t>
  </si>
  <si>
    <t>37°48'08"</t>
  </si>
  <si>
    <t>116°03'11"</t>
  </si>
  <si>
    <t>11S PA 51990 52676</t>
  </si>
  <si>
    <t>36°36'27"</t>
  </si>
  <si>
    <t>115°18'02"</t>
  </si>
  <si>
    <t>SEAMAN WSH A</t>
  </si>
  <si>
    <t>11S PB 55766 90957</t>
  </si>
  <si>
    <t>37°51.167'</t>
  </si>
  <si>
    <t>115°13.767'</t>
  </si>
  <si>
    <t>115°13'46"</t>
  </si>
  <si>
    <t>SEAMAN WSH B</t>
  </si>
  <si>
    <t>11S PB 57577 88309</t>
  </si>
  <si>
    <t>37°49.717'</t>
  </si>
  <si>
    <t>115°12.567'</t>
  </si>
  <si>
    <t>37°49'43"</t>
  </si>
  <si>
    <t>115°12'34"</t>
  </si>
  <si>
    <t>SEATTLE</t>
  </si>
  <si>
    <t>11S NB 29312 92923</t>
  </si>
  <si>
    <t>SECRT</t>
  </si>
  <si>
    <t>11S PA 55432 22620</t>
  </si>
  <si>
    <t>36°20.167'</t>
  </si>
  <si>
    <t>115°16.087'</t>
  </si>
  <si>
    <t>36°20'10"</t>
  </si>
  <si>
    <t>115°16'05"</t>
  </si>
  <si>
    <t>SESDE</t>
  </si>
  <si>
    <t>11S PA 78280 13636</t>
  </si>
  <si>
    <t>36°15.072'</t>
  </si>
  <si>
    <t>115°00.943'</t>
  </si>
  <si>
    <t>SHAR.1</t>
  </si>
  <si>
    <t>11S PA 84375 74678</t>
  </si>
  <si>
    <t>114°56.000'</t>
  </si>
  <si>
    <t>SHAR.2</t>
  </si>
  <si>
    <t>11S PB 79359 00841</t>
  </si>
  <si>
    <t>37°02.200'</t>
  </si>
  <si>
    <t>114°59.000'</t>
  </si>
  <si>
    <t>37°02'12"</t>
  </si>
  <si>
    <t>114°59'00"</t>
  </si>
  <si>
    <t>SHEET</t>
  </si>
  <si>
    <t>11S PA 93303 31458</t>
  </si>
  <si>
    <t>36°24.532'</t>
  </si>
  <si>
    <t>114°50.652'</t>
  </si>
  <si>
    <t>36°24'32"</t>
  </si>
  <si>
    <t>114°50'39"</t>
  </si>
  <si>
    <t>Shell.1</t>
  </si>
  <si>
    <t>Shell.2</t>
  </si>
  <si>
    <t>11S QB 48012 37378</t>
  </si>
  <si>
    <t>114°12.000'</t>
  </si>
  <si>
    <t>114°12'00"</t>
  </si>
  <si>
    <t>SIMNS</t>
  </si>
  <si>
    <t>LSV 276/8</t>
  </si>
  <si>
    <t>11S PA 63514 17529</t>
  </si>
  <si>
    <t>36°17.333'</t>
  </si>
  <si>
    <t>115°10.750'</t>
  </si>
  <si>
    <t>36°17'20"</t>
  </si>
  <si>
    <t>115°10'45"</t>
  </si>
  <si>
    <t>ST LOUIS</t>
  </si>
  <si>
    <t>11S PB 70324 79837</t>
  </si>
  <si>
    <t>STOFF</t>
  </si>
  <si>
    <t>11S NB 40543 41396</t>
  </si>
  <si>
    <t>37°25.109'</t>
  </si>
  <si>
    <t>116°32.509'</t>
  </si>
  <si>
    <t>37°25'07"</t>
  </si>
  <si>
    <t>116°32'31"</t>
  </si>
  <si>
    <t>STONEWALL</t>
  </si>
  <si>
    <t>TQQ 204/21</t>
  </si>
  <si>
    <t>11S MB 95580 50342</t>
  </si>
  <si>
    <t>STRIP</t>
  </si>
  <si>
    <t>INS 112/24</t>
  </si>
  <si>
    <t>11S PA 54825 23412</t>
  </si>
  <si>
    <t>36°20.600'</t>
  </si>
  <si>
    <t>115°16.483'</t>
  </si>
  <si>
    <t>36°20'36"</t>
  </si>
  <si>
    <t>115°16'29"</t>
  </si>
  <si>
    <t>11S PA 33417 32333</t>
  </si>
  <si>
    <t>36°25'37"</t>
  </si>
  <si>
    <t>115°30'42"</t>
  </si>
  <si>
    <t>STUCKEYS PEAK</t>
  </si>
  <si>
    <t>LSV 002/51</t>
  </si>
  <si>
    <t>11S QB 01517 04671</t>
  </si>
  <si>
    <t>37°04.000'</t>
  </si>
  <si>
    <t>114°44.000'</t>
  </si>
  <si>
    <t>37°04'00"</t>
  </si>
  <si>
    <t>114°44'00"</t>
  </si>
  <si>
    <t>STUCKEYS PK</t>
  </si>
  <si>
    <t>LSV 02/52</t>
  </si>
  <si>
    <t>11S QB 01068 04845</t>
  </si>
  <si>
    <t>37°04.100'</t>
  </si>
  <si>
    <t>114°44.300'</t>
  </si>
  <si>
    <t>37°04'06"</t>
  </si>
  <si>
    <t>114°44'18"</t>
  </si>
  <si>
    <t>11S PB 79614 64738</t>
  </si>
  <si>
    <t>37°36'44"</t>
  </si>
  <si>
    <t>114°57'54"</t>
  </si>
  <si>
    <t>SUMNER SPR</t>
  </si>
  <si>
    <t>11S NB 62468 80977</t>
  </si>
  <si>
    <t>37°46.440'</t>
  </si>
  <si>
    <t>116°17.440'</t>
  </si>
  <si>
    <t>37°46'26"</t>
  </si>
  <si>
    <t>116°17'26"</t>
  </si>
  <si>
    <t>SW.A</t>
  </si>
  <si>
    <t>11S LV 65801 45679</t>
  </si>
  <si>
    <t>35°38.750'</t>
  </si>
  <si>
    <t>118°28.940'</t>
  </si>
  <si>
    <t>35°38'45"</t>
  </si>
  <si>
    <t>118°28'56"</t>
  </si>
  <si>
    <t>SW.B</t>
  </si>
  <si>
    <t>11S LV 66311 97170</t>
  </si>
  <si>
    <t>36°06.600'</t>
  </si>
  <si>
    <t>118°29.120'</t>
  </si>
  <si>
    <t>36°06'36"</t>
  </si>
  <si>
    <t>118°29'07"</t>
  </si>
  <si>
    <t>SW.C</t>
  </si>
  <si>
    <t>11S MA 09490 30157</t>
  </si>
  <si>
    <t>36°24.740'</t>
  </si>
  <si>
    <t>118°00.570'</t>
  </si>
  <si>
    <t>36°24'44"</t>
  </si>
  <si>
    <t>118°00'34"</t>
  </si>
  <si>
    <t>SW.D</t>
  </si>
  <si>
    <t>11S MA 12742 50222</t>
  </si>
  <si>
    <t>36°35.610'</t>
  </si>
  <si>
    <t>117°58.530'</t>
  </si>
  <si>
    <t>36°35'37"</t>
  </si>
  <si>
    <t>117°58'32"</t>
  </si>
  <si>
    <t>SW.E</t>
  </si>
  <si>
    <t>11S LB 92122 00885</t>
  </si>
  <si>
    <t>37°02.880'</t>
  </si>
  <si>
    <t>118°12.790'</t>
  </si>
  <si>
    <t>37°02'53"</t>
  </si>
  <si>
    <t>118°12'47"</t>
  </si>
  <si>
    <t>SW.F</t>
  </si>
  <si>
    <t>11S MB 31640 12122</t>
  </si>
  <si>
    <t>37°09.180'</t>
  </si>
  <si>
    <t>117°46.190'</t>
  </si>
  <si>
    <t>37°09'11"</t>
  </si>
  <si>
    <t>117°46'11"</t>
  </si>
  <si>
    <t>SW.G</t>
  </si>
  <si>
    <t>11S MA 45023 99063</t>
  </si>
  <si>
    <t>37°02.170'</t>
  </si>
  <si>
    <t>117°37.090'</t>
  </si>
  <si>
    <t>37°02'10"</t>
  </si>
  <si>
    <t>117°37'05"</t>
  </si>
  <si>
    <t>SW.H</t>
  </si>
  <si>
    <t>11S MA 32066 72864</t>
  </si>
  <si>
    <t>36°47.950'</t>
  </si>
  <si>
    <t>117°45.690'</t>
  </si>
  <si>
    <t>117°45'41"</t>
  </si>
  <si>
    <t>SW.I</t>
  </si>
  <si>
    <t>11S MA 49186 41110</t>
  </si>
  <si>
    <t>36°30.840'</t>
  </si>
  <si>
    <t>117°34.050'</t>
  </si>
  <si>
    <t>36°30'50"</t>
  </si>
  <si>
    <t>117°34'03"</t>
  </si>
  <si>
    <t>SW.J</t>
  </si>
  <si>
    <t>11S MA 68473 22253</t>
  </si>
  <si>
    <t>36°20.690'</t>
  </si>
  <si>
    <t>117°21.080'</t>
  </si>
  <si>
    <t>36°20'41"</t>
  </si>
  <si>
    <t>117°21'05"</t>
  </si>
  <si>
    <t>SW.K</t>
  </si>
  <si>
    <t>11S MV 67383 45817</t>
  </si>
  <si>
    <t>35°39.340'</t>
  </si>
  <si>
    <t>117°21.620'</t>
  </si>
  <si>
    <t>35°39'20"</t>
  </si>
  <si>
    <t>117°21'37"</t>
  </si>
  <si>
    <t>SW.L</t>
  </si>
  <si>
    <t>11S MV 52360 40838</t>
  </si>
  <si>
    <t>35°36.610'</t>
  </si>
  <si>
    <t>117°31.560'</t>
  </si>
  <si>
    <t>35°36'37"</t>
  </si>
  <si>
    <t>117°31'34"</t>
  </si>
  <si>
    <t>SW.M</t>
  </si>
  <si>
    <t>11S MV 38995 20198</t>
  </si>
  <si>
    <t>35°25.400'</t>
  </si>
  <si>
    <t>117°40.320'</t>
  </si>
  <si>
    <t>35°25'24"</t>
  </si>
  <si>
    <t>117°40'19"</t>
  </si>
  <si>
    <t>SWOOP</t>
  </si>
  <si>
    <t>11S LA 57715 20238</t>
  </si>
  <si>
    <t>TBIRD LAKE</t>
  </si>
  <si>
    <t>LSV 332/45</t>
  </si>
  <si>
    <t>11S PA 58005 92831</t>
  </si>
  <si>
    <t>36°58.100'</t>
  </si>
  <si>
    <t>115°13.500'</t>
  </si>
  <si>
    <t>115°13'30"</t>
  </si>
  <si>
    <t>TEXAS LAKE</t>
  </si>
  <si>
    <t>LSV 349/64</t>
  </si>
  <si>
    <t>11S PB 80913 31956</t>
  </si>
  <si>
    <t>37°19.000'</t>
  </si>
  <si>
    <t>114°57.500'</t>
  </si>
  <si>
    <t>114°57'30"</t>
  </si>
  <si>
    <t>THULE</t>
  </si>
  <si>
    <t>11S PA 58281 21254</t>
  </si>
  <si>
    <t>36°19.400'</t>
  </si>
  <si>
    <t>115°14.200'</t>
  </si>
  <si>
    <t>36°19'24"</t>
  </si>
  <si>
    <t>115°14'12"</t>
  </si>
  <si>
    <t>TIMBR</t>
  </si>
  <si>
    <t>LSV 011/33</t>
  </si>
  <si>
    <t>11S QA 01484 69514</t>
  </si>
  <si>
    <t>114°44.583'</t>
  </si>
  <si>
    <t>114°44'35"</t>
  </si>
  <si>
    <t>TOKEN</t>
  </si>
  <si>
    <t>11S NB 55452 81019</t>
  </si>
  <si>
    <t>37°46.490'</t>
  </si>
  <si>
    <t>116°22.220'</t>
  </si>
  <si>
    <t>37°46'29"</t>
  </si>
  <si>
    <t>TRES BURROS</t>
  </si>
  <si>
    <t>11S NB 17060 13785</t>
  </si>
  <si>
    <t>37°10.220'</t>
  </si>
  <si>
    <t>116°48.470'</t>
  </si>
  <si>
    <t>37°10'13"</t>
  </si>
  <si>
    <t>116°48'28"</t>
  </si>
  <si>
    <t>TROPP</t>
  </si>
  <si>
    <t>11S PA 83412 51317</t>
  </si>
  <si>
    <t>36°35.383'</t>
  </si>
  <si>
    <t>114°56.983'</t>
  </si>
  <si>
    <t>36°35'23"</t>
  </si>
  <si>
    <t>114°56'59"</t>
  </si>
  <si>
    <t>TROUTT</t>
  </si>
  <si>
    <t>LSV 344/63</t>
  </si>
  <si>
    <t>11S PB 66217 27952</t>
  </si>
  <si>
    <t>115°07.050'</t>
  </si>
  <si>
    <t>11S MA 99850 49576</t>
  </si>
  <si>
    <t>36°35'30"</t>
  </si>
  <si>
    <t>117°00'06"</t>
  </si>
  <si>
    <t>TUMBE</t>
  </si>
  <si>
    <t>11S NA 29659 73353</t>
  </si>
  <si>
    <t>36°48.333'</t>
  </si>
  <si>
    <t>116°40.050'</t>
  </si>
  <si>
    <t>36°48'20"</t>
  </si>
  <si>
    <t>116°40'03"</t>
  </si>
  <si>
    <t>VETTT</t>
  </si>
  <si>
    <t>LSV 028/31</t>
  </si>
  <si>
    <t>11S QA 15743 55678</t>
  </si>
  <si>
    <t>36°37.335'</t>
  </si>
  <si>
    <t>114°35.183'</t>
  </si>
  <si>
    <t>36°37'20"</t>
  </si>
  <si>
    <t>114°35'14"</t>
  </si>
  <si>
    <t>Viking.1</t>
  </si>
  <si>
    <t>11S PA 97591 49997</t>
  </si>
  <si>
    <t>36°34.500'</t>
  </si>
  <si>
    <t>114°47.500'</t>
  </si>
  <si>
    <t>36°34'30"</t>
  </si>
  <si>
    <t>114°47'30"</t>
  </si>
  <si>
    <t>Viking.2</t>
  </si>
  <si>
    <t>11S QB 35371 13875</t>
  </si>
  <si>
    <t>37°08.500'</t>
  </si>
  <si>
    <t>114°21.000'</t>
  </si>
  <si>
    <t>37°08'30"</t>
  </si>
  <si>
    <t>114°21'00"</t>
  </si>
  <si>
    <t>VIRGINIA</t>
  </si>
  <si>
    <t>11S PB 84238 48681</t>
  </si>
  <si>
    <t>WASHINGTON</t>
  </si>
  <si>
    <t>11S NB 19067 86420</t>
  </si>
  <si>
    <t>37°49.500'</t>
  </si>
  <si>
    <t>37°49'30"</t>
  </si>
  <si>
    <t>WATLU</t>
  </si>
  <si>
    <t>11S NB 20372 80989</t>
  </si>
  <si>
    <t>37°46.561'</t>
  </si>
  <si>
    <t>116°46.120'</t>
  </si>
  <si>
    <t>37°46'34"</t>
  </si>
  <si>
    <t>116°46'07"</t>
  </si>
  <si>
    <t>WEBSO</t>
  </si>
  <si>
    <t>11S PA 70810 04929</t>
  </si>
  <si>
    <t>36°10.446'</t>
  </si>
  <si>
    <t>115°06.043'</t>
  </si>
  <si>
    <t>36°10'27"</t>
  </si>
  <si>
    <t>115°06'03"</t>
  </si>
  <si>
    <t>WEBUL</t>
  </si>
  <si>
    <t>11S NB 21474 78384</t>
  </si>
  <si>
    <t>37°45.151'</t>
  </si>
  <si>
    <t>116°45.373'</t>
  </si>
  <si>
    <t>116°45'22"</t>
  </si>
  <si>
    <t>WILD HORSE</t>
  </si>
  <si>
    <t>11S NB 53164 83038</t>
  </si>
  <si>
    <t>116°23.770'</t>
  </si>
  <si>
    <t>116°23'46"</t>
  </si>
  <si>
    <t>WILIE</t>
  </si>
  <si>
    <t>11S PA 80239 16116</t>
  </si>
  <si>
    <t>36°16.391'</t>
  </si>
  <si>
    <t>114°59.602'</t>
  </si>
  <si>
    <t>36°16'23"</t>
  </si>
  <si>
    <t>114°59'36"</t>
  </si>
  <si>
    <t>WINNER LZ</t>
  </si>
  <si>
    <t>LSV 355/6</t>
  </si>
  <si>
    <t>11S PA 79117 23386</t>
  </si>
  <si>
    <t>36°20.333'</t>
  </si>
  <si>
    <t>115°00.250'</t>
  </si>
  <si>
    <t>36°20'20"</t>
  </si>
  <si>
    <t>115°00'15"</t>
  </si>
  <si>
    <t>WISTO</t>
  </si>
  <si>
    <t>11S PA 83422 51325</t>
  </si>
  <si>
    <t>36°35.388'</t>
  </si>
  <si>
    <t>114°56.977'</t>
  </si>
  <si>
    <t>XR.Orbit</t>
  </si>
  <si>
    <t>11S PA 81931 49651</t>
  </si>
  <si>
    <t>114°58.000'</t>
  </si>
  <si>
    <t>114°58'00"</t>
  </si>
  <si>
    <t>ZINAX</t>
  </si>
  <si>
    <t>LSV 031/12.1</t>
  </si>
  <si>
    <t>11S PA 92751 29396</t>
  </si>
  <si>
    <t>36°23.424'</t>
  </si>
  <si>
    <t>114°51.051'</t>
  </si>
  <si>
    <t>36°23'25"</t>
  </si>
  <si>
    <t>114°51'03"</t>
  </si>
  <si>
    <t>MGRS</t>
  </si>
  <si>
    <t>N DM.MMM</t>
  </si>
  <si>
    <t>11S MB 46859 33868</t>
  </si>
  <si>
    <t>W DM.MMM</t>
  </si>
  <si>
    <t>N DMS</t>
  </si>
  <si>
    <t>W DMS</t>
  </si>
  <si>
    <t>STEERPOINTS</t>
  </si>
  <si>
    <t>LISTED</t>
  </si>
  <si>
    <t>x</t>
  </si>
  <si>
    <t>JOSHUA</t>
  </si>
  <si>
    <t>348.700</t>
  </si>
  <si>
    <t>381.100</t>
  </si>
  <si>
    <t>66-01</t>
  </si>
  <si>
    <t>66-02</t>
  </si>
  <si>
    <t>66-03</t>
  </si>
  <si>
    <t>66-04</t>
  </si>
  <si>
    <t>66-05</t>
  </si>
  <si>
    <t>66-06</t>
  </si>
  <si>
    <t>RANGE 66 CONTINUED</t>
  </si>
  <si>
    <t>66-08</t>
  </si>
  <si>
    <t>66-09</t>
  </si>
  <si>
    <t>N 35°34.881'</t>
  </si>
  <si>
    <t>W 116°42.390'</t>
  </si>
  <si>
    <t>11S NV 26590 37555</t>
  </si>
  <si>
    <t>MAJOR AIRFIELD</t>
  </si>
  <si>
    <t>2053</t>
  </si>
  <si>
    <t>N 35°34.828'</t>
  </si>
  <si>
    <t>W 116°43.436'</t>
  </si>
  <si>
    <t>11S NV 25012 37452</t>
  </si>
  <si>
    <t>1959</t>
  </si>
  <si>
    <t>2408</t>
  </si>
  <si>
    <t>N 35°34.270'</t>
  </si>
  <si>
    <t>W 116°45.323'</t>
  </si>
  <si>
    <t>11S NV 22165 36414</t>
  </si>
  <si>
    <t>2660</t>
  </si>
  <si>
    <t>ARMORED SEC ELMNT</t>
  </si>
  <si>
    <t>N 35°34.235'</t>
  </si>
  <si>
    <t>W 116°46.591'</t>
  </si>
  <si>
    <t>11S NV 20249 36345</t>
  </si>
  <si>
    <t>2821</t>
  </si>
  <si>
    <t>N 35°34.155'</t>
  </si>
  <si>
    <t>W 116°47.357'</t>
  </si>
  <si>
    <t>11S NV 19093 36195</t>
  </si>
  <si>
    <t>3126</t>
  </si>
  <si>
    <t>DEPLOYED ARMORED CVY</t>
  </si>
  <si>
    <t>N 35°35.113'</t>
  </si>
  <si>
    <t>W 116°49.222'</t>
  </si>
  <si>
    <t>11S NV 16273 37960</t>
  </si>
  <si>
    <t>66-07</t>
  </si>
  <si>
    <t>N 35°34.790'</t>
  </si>
  <si>
    <t>W 116°49.668'</t>
  </si>
  <si>
    <t>11S NV 15600 37361</t>
  </si>
  <si>
    <t>3104</t>
  </si>
  <si>
    <t>ARTILLERY AND AAA UNITS</t>
  </si>
  <si>
    <t>N 35°34.754'</t>
  </si>
  <si>
    <t>W 116°51.040'</t>
  </si>
  <si>
    <t>11S NV 13528 37291</t>
  </si>
  <si>
    <t>3228</t>
  </si>
  <si>
    <t>N 35°34.012'</t>
  </si>
  <si>
    <t>W 116°51.412'</t>
  </si>
  <si>
    <t>11S NV 12969 35919</t>
  </si>
  <si>
    <t>SW</t>
  </si>
  <si>
    <t>SIDEWINDER LOW LEVEL STEERPOINTS</t>
  </si>
  <si>
    <t>75-20</t>
  </si>
  <si>
    <t>5278</t>
  </si>
  <si>
    <t>SA-6 SITE</t>
  </si>
  <si>
    <t>N 37°27.431'</t>
  </si>
  <si>
    <t>W 116°36.274'</t>
  </si>
  <si>
    <t>11S NB 34972 45666</t>
  </si>
  <si>
    <t>RANGE 76</t>
  </si>
  <si>
    <t>354.300</t>
  </si>
  <si>
    <t>76-10</t>
  </si>
  <si>
    <t>5228</t>
  </si>
  <si>
    <t>SA-2 SITE</t>
  </si>
  <si>
    <t>N 37°24.086'</t>
  </si>
  <si>
    <t>W 116°52.075'</t>
  </si>
  <si>
    <t>11S NB 11689 39414</t>
  </si>
  <si>
    <t>76-20</t>
  </si>
  <si>
    <t>5255</t>
  </si>
  <si>
    <t>OFFICE/GENERATOR BDGS [M113, SA-8]</t>
  </si>
  <si>
    <t>N 37°23.664'</t>
  </si>
  <si>
    <t>W 116°52.074'</t>
  </si>
  <si>
    <t>11S NB 11691 38635</t>
  </si>
  <si>
    <t>JEDI TRN&gt;SW.J</t>
  </si>
  <si>
    <t>RANGE AREA R-2502N</t>
  </si>
  <si>
    <t>RANGE AREA R-4807/R-4808/R-4809</t>
  </si>
  <si>
    <t>RANGE AREA R-4806</t>
  </si>
  <si>
    <t>RANGE 66 (R-2502N)</t>
  </si>
  <si>
    <t>HI ARLNS / FL240 / KC135</t>
  </si>
  <si>
    <t>LO ARLNS / FL210 / KC135MPRS</t>
  </si>
  <si>
    <t>IFR Departure Routing: FYTTR..BTY 100/30..TUCKY
IFR RTB Routing: TUCKY..BTY 100/30..STRYK
VFR Departure Routing: FYTTR..Eagle Mountain
VFR RTB Routing: Eagle Mountain..JAYSN..STRYK
Refueling Area: Linus (AR-LNS) FL210</t>
  </si>
  <si>
    <t>FAC/JTAC</t>
  </si>
  <si>
    <t>Range</t>
  </si>
  <si>
    <t>Location</t>
  </si>
  <si>
    <t>R66 LEACH LAKE</t>
  </si>
  <si>
    <t>HAMMER 1-1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</si>
</sst>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4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  <font>
      <sz val="10"/>
      <color theme="1"/>
      <name val="Calibri"/>
      <family val="2"/>
      <scheme val="minor"/>
    </font>
    <font>
      <sz val="10"/>
      <color rgb="FF000000"/>
      <name val="Tahoma"/>
      <family val="2"/>
    </font>
    <font>
      <sz val="12"/>
      <color theme="0"/>
      <name val="Calibri"/>
      <family val="2"/>
      <scheme val="minor"/>
    </font>
    <font>
      <sz val="20"/>
      <color rgb="FF000000"/>
      <name val="Arial Narrow"/>
      <family val="2"/>
    </font>
  </fonts>
  <fills count="1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E5E5E5"/>
        <bgColor indexed="64"/>
      </patternFill>
    </fill>
  </fills>
  <borders count="127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ck">
        <color indexed="64"/>
      </right>
      <top style="dashed">
        <color indexed="64"/>
      </top>
      <bottom style="thick">
        <color indexed="64"/>
      </bottom>
      <diagonal/>
    </border>
    <border>
      <left style="medium">
        <color rgb="FF000000"/>
      </left>
      <right style="dotted">
        <color rgb="FF000000"/>
      </right>
      <top/>
      <bottom style="medium">
        <color rgb="FF000000"/>
      </bottom>
      <diagonal/>
    </border>
    <border>
      <left/>
      <right style="dotted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dotted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dotted">
        <color rgb="FF000000"/>
      </left>
      <right style="dotted">
        <color rgb="FF000000"/>
      </right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ck">
        <color indexed="64"/>
      </right>
      <top style="dotted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dashed">
        <color indexed="64"/>
      </top>
      <bottom style="thin">
        <color indexed="64"/>
      </bottom>
      <diagonal/>
    </border>
    <border>
      <left/>
      <right style="thick">
        <color indexed="64"/>
      </right>
      <top style="thin">
        <color indexed="64"/>
      </top>
      <bottom style="dashed">
        <color indexed="64"/>
      </bottom>
      <diagonal/>
    </border>
  </borders>
  <cellStyleXfs count="7">
    <xf numFmtId="0" fontId="0" fillId="0" borderId="0"/>
    <xf numFmtId="43" fontId="4" fillId="0" borderId="0" applyFont="0" applyFill="0" applyBorder="0" applyAlignment="0" applyProtection="0"/>
    <xf numFmtId="0" fontId="2" fillId="0" borderId="1"/>
    <xf numFmtId="0" fontId="28" fillId="0" borderId="1" applyNumberFormat="0" applyFill="0" applyBorder="0" applyAlignment="0" applyProtection="0"/>
    <xf numFmtId="9" fontId="2" fillId="0" borderId="1" applyFont="0" applyFill="0" applyBorder="0" applyAlignment="0" applyProtection="0"/>
    <xf numFmtId="9" fontId="4" fillId="0" borderId="0" applyFont="0" applyFill="0" applyBorder="0" applyAlignment="0" applyProtection="0"/>
    <xf numFmtId="0" fontId="1" fillId="0" borderId="1"/>
  </cellStyleXfs>
  <cellXfs count="515">
    <xf numFmtId="0" fontId="0" fillId="0" borderId="0" xfId="0"/>
    <xf numFmtId="0" fontId="0" fillId="0" borderId="1" xfId="0" applyBorder="1" applyAlignment="1">
      <alignment horizontal="center"/>
    </xf>
    <xf numFmtId="0" fontId="0" fillId="0" borderId="0" xfId="0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/>
    <xf numFmtId="49" fontId="3" fillId="0" borderId="0" xfId="0" applyNumberFormat="1" applyFont="1"/>
    <xf numFmtId="0" fontId="0" fillId="0" borderId="0" xfId="0" applyAlignment="1">
      <alignment horizontal="center"/>
    </xf>
    <xf numFmtId="0" fontId="3" fillId="0" borderId="0" xfId="0" applyFont="1" applyAlignment="1">
      <alignment horizontal="right"/>
    </xf>
    <xf numFmtId="164" fontId="3" fillId="6" borderId="2" xfId="0" applyNumberFormat="1" applyFont="1" applyFill="1" applyBorder="1"/>
    <xf numFmtId="164" fontId="0" fillId="6" borderId="2" xfId="0" applyNumberFormat="1" applyFill="1" applyBorder="1"/>
    <xf numFmtId="164" fontId="0" fillId="6" borderId="2" xfId="1" applyNumberFormat="1" applyFont="1" applyFill="1" applyBorder="1" applyAlignment="1"/>
    <xf numFmtId="0" fontId="6" fillId="0" borderId="0" xfId="0" applyFont="1"/>
    <xf numFmtId="0" fontId="2" fillId="0" borderId="1" xfId="2"/>
    <xf numFmtId="0" fontId="7" fillId="0" borderId="1" xfId="2" applyFont="1" applyAlignment="1">
      <alignment vertical="center"/>
    </xf>
    <xf numFmtId="0" fontId="2" fillId="0" borderId="1" xfId="2" applyAlignment="1">
      <alignment vertical="center"/>
    </xf>
    <xf numFmtId="0" fontId="28" fillId="0" borderId="1" xfId="3"/>
    <xf numFmtId="0" fontId="9" fillId="0" borderId="1" xfId="2" applyFont="1" applyAlignment="1">
      <alignment vertical="center"/>
    </xf>
    <xf numFmtId="0" fontId="2" fillId="0" borderId="1" xfId="2" applyAlignment="1">
      <alignment horizontal="center" vertical="center"/>
    </xf>
    <xf numFmtId="0" fontId="5" fillId="0" borderId="1" xfId="2" applyFont="1"/>
    <xf numFmtId="0" fontId="10" fillId="0" borderId="20" xfId="2" applyFont="1" applyBorder="1" applyAlignment="1">
      <alignment horizontal="center" vertical="center"/>
    </xf>
    <xf numFmtId="0" fontId="2" fillId="3" borderId="22" xfId="2" applyFill="1" applyBorder="1" applyProtection="1">
      <protection locked="0"/>
    </xf>
    <xf numFmtId="0" fontId="2" fillId="0" borderId="17" xfId="2" applyBorder="1"/>
    <xf numFmtId="0" fontId="10" fillId="7" borderId="1" xfId="2" applyFont="1" applyFill="1"/>
    <xf numFmtId="0" fontId="2" fillId="7" borderId="1" xfId="2" applyFill="1"/>
    <xf numFmtId="9" fontId="0" fillId="0" borderId="1" xfId="4" applyFont="1"/>
    <xf numFmtId="0" fontId="10" fillId="0" borderId="1" xfId="2" applyFont="1"/>
    <xf numFmtId="0" fontId="2" fillId="0" borderId="1" xfId="2" applyAlignment="1">
      <alignment vertical="center" wrapText="1"/>
    </xf>
    <xf numFmtId="0" fontId="5" fillId="0" borderId="1" xfId="2" applyFont="1" applyAlignment="1">
      <alignment vertical="center"/>
    </xf>
    <xf numFmtId="0" fontId="10" fillId="0" borderId="1" xfId="2" applyFont="1" applyAlignment="1">
      <alignment wrapText="1"/>
    </xf>
    <xf numFmtId="0" fontId="28" fillId="0" borderId="1" xfId="3" applyBorder="1" applyAlignment="1" applyProtection="1">
      <alignment horizontal="center" vertical="center"/>
      <protection locked="0"/>
    </xf>
    <xf numFmtId="0" fontId="7" fillId="0" borderId="1" xfId="2" applyFont="1" applyAlignment="1">
      <alignment horizontal="center" vertical="center"/>
    </xf>
    <xf numFmtId="0" fontId="11" fillId="0" borderId="1" xfId="2" applyFont="1" applyAlignment="1">
      <alignment horizontal="center"/>
    </xf>
    <xf numFmtId="9" fontId="11" fillId="0" borderId="1" xfId="2" applyNumberFormat="1" applyFont="1" applyAlignment="1">
      <alignment horizontal="center"/>
    </xf>
    <xf numFmtId="0" fontId="7" fillId="3" borderId="32" xfId="2" applyFont="1" applyFill="1" applyBorder="1" applyAlignment="1">
      <alignment horizontal="center" vertical="center"/>
    </xf>
    <xf numFmtId="0" fontId="3" fillId="0" borderId="1" xfId="0" applyFont="1" applyBorder="1" applyAlignment="1">
      <alignment horizontal="right"/>
    </xf>
    <xf numFmtId="164" fontId="0" fillId="0" borderId="0" xfId="0" applyNumberFormat="1"/>
    <xf numFmtId="164" fontId="13" fillId="6" borderId="2" xfId="0" applyNumberFormat="1" applyFont="1" applyFill="1" applyBorder="1"/>
    <xf numFmtId="9" fontId="2" fillId="0" borderId="1" xfId="5" applyFont="1" applyFill="1" applyBorder="1"/>
    <xf numFmtId="0" fontId="3" fillId="0" borderId="0" xfId="0" applyFont="1" applyAlignment="1">
      <alignment horizontal="left"/>
    </xf>
    <xf numFmtId="0" fontId="14" fillId="0" borderId="21" xfId="2" applyFont="1" applyBorder="1" applyAlignment="1">
      <alignment horizontal="center"/>
    </xf>
    <xf numFmtId="0" fontId="3" fillId="0" borderId="0" xfId="0" applyFont="1"/>
    <xf numFmtId="43" fontId="0" fillId="0" borderId="0" xfId="0" applyNumberFormat="1"/>
    <xf numFmtId="0" fontId="20" fillId="0" borderId="1" xfId="0" applyFont="1" applyBorder="1" applyAlignment="1" applyProtection="1">
      <alignment vertical="center"/>
      <protection locked="0"/>
    </xf>
    <xf numFmtId="0" fontId="14" fillId="6" borderId="21" xfId="2" applyFont="1" applyFill="1" applyBorder="1" applyAlignment="1">
      <alignment horizontal="center"/>
    </xf>
    <xf numFmtId="0" fontId="2" fillId="0" borderId="33" xfId="2" applyBorder="1"/>
    <xf numFmtId="9" fontId="0" fillId="0" borderId="0" xfId="5" applyFont="1" applyAlignment="1">
      <alignment horizontal="center"/>
    </xf>
    <xf numFmtId="0" fontId="0" fillId="0" borderId="0" xfId="0" applyAlignment="1">
      <alignment horizontal="left"/>
    </xf>
    <xf numFmtId="0" fontId="6" fillId="0" borderId="0" xfId="0" applyFont="1" applyAlignment="1">
      <alignment horizontal="right"/>
    </xf>
    <xf numFmtId="0" fontId="17" fillId="0" borderId="0" xfId="0" applyFont="1" applyProtection="1">
      <protection locked="0"/>
    </xf>
    <xf numFmtId="0" fontId="3" fillId="2" borderId="2" xfId="0" applyFont="1" applyFill="1" applyBorder="1" applyAlignment="1" applyProtection="1">
      <alignment horizontal="center"/>
      <protection locked="0"/>
    </xf>
    <xf numFmtId="0" fontId="0" fillId="2" borderId="2" xfId="0" applyFill="1" applyBorder="1" applyAlignment="1" applyProtection="1">
      <alignment horizontal="center"/>
      <protection locked="0"/>
    </xf>
    <xf numFmtId="164" fontId="6" fillId="2" borderId="2" xfId="0" applyNumberFormat="1" applyFont="1" applyFill="1" applyBorder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>
      <alignment horizontal="center"/>
    </xf>
    <xf numFmtId="0" fontId="16" fillId="7" borderId="2" xfId="0" applyFont="1" applyFill="1" applyBorder="1" applyAlignment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Border="1" applyAlignment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166" fontId="0" fillId="0" borderId="0" xfId="0" applyNumberFormat="1"/>
    <xf numFmtId="167" fontId="16" fillId="7" borderId="2" xfId="0" applyNumberFormat="1" applyFont="1" applyFill="1" applyBorder="1" applyAlignment="1">
      <alignment horizontal="center"/>
    </xf>
    <xf numFmtId="167" fontId="19" fillId="7" borderId="2" xfId="0" applyNumberFormat="1" applyFont="1" applyFill="1" applyBorder="1" applyAlignment="1">
      <alignment horizontal="center"/>
    </xf>
    <xf numFmtId="167" fontId="22" fillId="7" borderId="2" xfId="0" applyNumberFormat="1" applyFont="1" applyFill="1" applyBorder="1" applyAlignment="1">
      <alignment horizontal="center"/>
    </xf>
    <xf numFmtId="167" fontId="23" fillId="7" borderId="2" xfId="0" applyNumberFormat="1" applyFont="1" applyFill="1" applyBorder="1" applyAlignment="1">
      <alignment horizontal="center"/>
    </xf>
    <xf numFmtId="0" fontId="6" fillId="0" borderId="0" xfId="0" applyFont="1" applyAlignment="1">
      <alignment horizontal="center"/>
    </xf>
    <xf numFmtId="0" fontId="3" fillId="0" borderId="0" xfId="0" quotePrefix="1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/>
    <xf numFmtId="0" fontId="0" fillId="0" borderId="1" xfId="0" applyBorder="1" applyAlignment="1" applyProtection="1">
      <alignment horizontal="center"/>
      <protection locked="0"/>
    </xf>
    <xf numFmtId="0" fontId="16" fillId="0" borderId="9" xfId="0" applyFont="1" applyBorder="1" applyAlignment="1">
      <alignment horizontal="center"/>
    </xf>
    <xf numFmtId="0" fontId="0" fillId="2" borderId="2" xfId="0" applyFill="1" applyBorder="1"/>
    <xf numFmtId="1" fontId="0" fillId="6" borderId="2" xfId="0" applyNumberFormat="1" applyFill="1" applyBorder="1"/>
    <xf numFmtId="0" fontId="6" fillId="2" borderId="2" xfId="0" applyFont="1" applyFill="1" applyBorder="1"/>
    <xf numFmtId="0" fontId="6" fillId="6" borderId="2" xfId="0" applyFont="1" applyFill="1" applyBorder="1"/>
    <xf numFmtId="166" fontId="6" fillId="6" borderId="2" xfId="0" applyNumberFormat="1" applyFont="1" applyFill="1" applyBorder="1"/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Protection="1">
      <protection locked="0"/>
    </xf>
    <xf numFmtId="0" fontId="16" fillId="0" borderId="2" xfId="0" applyFont="1" applyBorder="1" applyAlignment="1">
      <alignment horizontal="center"/>
    </xf>
    <xf numFmtId="0" fontId="23" fillId="0" borderId="2" xfId="0" applyFont="1" applyBorder="1" applyAlignment="1">
      <alignment horizontal="center"/>
    </xf>
    <xf numFmtId="0" fontId="16" fillId="2" borderId="2" xfId="0" applyFont="1" applyFill="1" applyBorder="1" applyAlignment="1">
      <alignment horizontal="center"/>
    </xf>
    <xf numFmtId="0" fontId="22" fillId="2" borderId="2" xfId="0" applyFont="1" applyFill="1" applyBorder="1" applyAlignment="1">
      <alignment horizontal="center"/>
    </xf>
    <xf numFmtId="0" fontId="23" fillId="2" borderId="2" xfId="0" applyFont="1" applyFill="1" applyBorder="1" applyAlignment="1">
      <alignment horizontal="center"/>
    </xf>
    <xf numFmtId="167" fontId="0" fillId="0" borderId="0" xfId="0" applyNumberFormat="1"/>
    <xf numFmtId="0" fontId="3" fillId="5" borderId="2" xfId="0" applyFont="1" applyFill="1" applyBorder="1" applyAlignment="1">
      <alignment horizontal="center" vertical="center"/>
    </xf>
    <xf numFmtId="167" fontId="0" fillId="6" borderId="2" xfId="0" applyNumberFormat="1" applyFill="1" applyBorder="1" applyAlignment="1">
      <alignment horizontal="center" vertical="center"/>
    </xf>
    <xf numFmtId="0" fontId="0" fillId="2" borderId="34" xfId="0" applyFill="1" applyBorder="1" applyAlignment="1">
      <alignment horizontal="center" vertical="center"/>
    </xf>
    <xf numFmtId="0" fontId="3" fillId="0" borderId="1" xfId="0" applyFont="1" applyBorder="1"/>
    <xf numFmtId="0" fontId="0" fillId="6" borderId="2" xfId="0" applyFill="1" applyBorder="1" applyAlignment="1">
      <alignment horizontal="center" vertical="center"/>
    </xf>
    <xf numFmtId="49" fontId="21" fillId="0" borderId="1" xfId="0" applyNumberFormat="1" applyFont="1" applyBorder="1" applyAlignment="1" applyProtection="1">
      <alignment vertical="center" wrapText="1"/>
      <protection locked="0"/>
    </xf>
    <xf numFmtId="0" fontId="0" fillId="2" borderId="0" xfId="0" applyFill="1"/>
    <xf numFmtId="0" fontId="0" fillId="6" borderId="0" xfId="0" applyFill="1"/>
    <xf numFmtId="49" fontId="16" fillId="0" borderId="36" xfId="0" applyNumberFormat="1" applyFont="1" applyBorder="1" applyAlignment="1" applyProtection="1">
      <alignment horizontal="center" vertical="center"/>
      <protection locked="0"/>
    </xf>
    <xf numFmtId="49" fontId="16" fillId="0" borderId="35" xfId="0" applyNumberFormat="1" applyFont="1" applyBorder="1" applyAlignment="1" applyProtection="1">
      <alignment horizontal="center" vertical="center"/>
      <protection locked="0"/>
    </xf>
    <xf numFmtId="49" fontId="16" fillId="2" borderId="36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0" fontId="16" fillId="0" borderId="1" xfId="0" applyFont="1" applyBorder="1" applyAlignment="1" applyProtection="1">
      <alignment vertical="center" wrapText="1"/>
      <protection locked="0"/>
    </xf>
    <xf numFmtId="0" fontId="16" fillId="0" borderId="6" xfId="0" applyFont="1" applyBorder="1" applyAlignment="1" applyProtection="1">
      <alignment vertical="center" wrapText="1"/>
      <protection locked="0"/>
    </xf>
    <xf numFmtId="0" fontId="16" fillId="0" borderId="5" xfId="0" applyFont="1" applyBorder="1" applyAlignment="1" applyProtection="1">
      <alignment vertical="center" wrapText="1"/>
      <protection locked="0"/>
    </xf>
    <xf numFmtId="0" fontId="16" fillId="0" borderId="16" xfId="0" applyFont="1" applyBorder="1" applyAlignment="1" applyProtection="1">
      <alignment vertical="center" wrapText="1"/>
      <protection locked="0"/>
    </xf>
    <xf numFmtId="0" fontId="16" fillId="0" borderId="17" xfId="0" applyFont="1" applyBorder="1" applyAlignment="1" applyProtection="1">
      <alignment vertical="center" wrapText="1"/>
      <protection locked="0"/>
    </xf>
    <xf numFmtId="0" fontId="16" fillId="0" borderId="18" xfId="0" applyFont="1" applyBorder="1" applyAlignment="1" applyProtection="1">
      <alignment vertical="center" wrapText="1"/>
      <protection locked="0"/>
    </xf>
    <xf numFmtId="0" fontId="16" fillId="2" borderId="57" xfId="0" applyFont="1" applyFill="1" applyBorder="1" applyAlignment="1" applyProtection="1">
      <alignment horizontal="center" vertical="center"/>
      <protection locked="0"/>
    </xf>
    <xf numFmtId="0" fontId="27" fillId="2" borderId="57" xfId="0" applyFont="1" applyFill="1" applyBorder="1" applyAlignment="1" applyProtection="1">
      <alignment horizontal="center" vertical="center"/>
      <protection locked="0"/>
    </xf>
    <xf numFmtId="0" fontId="27" fillId="0" borderId="55" xfId="0" applyFont="1" applyBorder="1" applyAlignment="1" applyProtection="1">
      <alignment horizontal="center" vertical="center"/>
      <protection locked="0"/>
    </xf>
    <xf numFmtId="0" fontId="27" fillId="0" borderId="56" xfId="0" applyFont="1" applyBorder="1" applyAlignment="1" applyProtection="1">
      <alignment horizontal="center" vertical="center"/>
      <protection locked="0"/>
    </xf>
    <xf numFmtId="166" fontId="17" fillId="2" borderId="57" xfId="0" applyNumberFormat="1" applyFont="1" applyFill="1" applyBorder="1" applyAlignment="1" applyProtection="1">
      <alignment horizontal="center" vertical="center"/>
      <protection locked="0"/>
    </xf>
    <xf numFmtId="166" fontId="17" fillId="0" borderId="55" xfId="0" applyNumberFormat="1" applyFont="1" applyBorder="1" applyAlignment="1" applyProtection="1">
      <alignment horizontal="center" vertical="center"/>
      <protection locked="0"/>
    </xf>
    <xf numFmtId="166" fontId="17" fillId="2" borderId="55" xfId="0" applyNumberFormat="1" applyFont="1" applyFill="1" applyBorder="1" applyAlignment="1" applyProtection="1">
      <alignment horizontal="center" vertical="center"/>
      <protection locked="0"/>
    </xf>
    <xf numFmtId="166" fontId="17" fillId="0" borderId="56" xfId="0" applyNumberFormat="1" applyFont="1" applyBorder="1" applyAlignment="1" applyProtection="1">
      <alignment horizontal="center" vertical="center"/>
      <protection locked="0"/>
    </xf>
    <xf numFmtId="166" fontId="27" fillId="2" borderId="57" xfId="0" applyNumberFormat="1" applyFont="1" applyFill="1" applyBorder="1" applyAlignment="1" applyProtection="1">
      <alignment horizontal="center" vertical="center"/>
      <protection locked="0"/>
    </xf>
    <xf numFmtId="166" fontId="27" fillId="0" borderId="55" xfId="0" applyNumberFormat="1" applyFont="1" applyBorder="1" applyAlignment="1" applyProtection="1">
      <alignment horizontal="center" vertical="center"/>
      <protection locked="0"/>
    </xf>
    <xf numFmtId="166" fontId="27" fillId="0" borderId="56" xfId="0" applyNumberFormat="1" applyFont="1" applyBorder="1" applyAlignment="1" applyProtection="1">
      <alignment horizontal="center" vertical="center"/>
      <protection locked="0"/>
    </xf>
    <xf numFmtId="49" fontId="16" fillId="0" borderId="1" xfId="0" applyNumberFormat="1" applyFont="1" applyBorder="1" applyAlignment="1" applyProtection="1">
      <alignment vertical="center" wrapText="1"/>
      <protection locked="0"/>
    </xf>
    <xf numFmtId="49" fontId="25" fillId="0" borderId="17" xfId="0" applyNumberFormat="1" applyFont="1" applyBorder="1" applyAlignment="1" applyProtection="1">
      <alignment vertical="center" wrapText="1"/>
      <protection locked="0"/>
    </xf>
    <xf numFmtId="0" fontId="26" fillId="0" borderId="0" xfId="0" applyFont="1"/>
    <xf numFmtId="49" fontId="25" fillId="0" borderId="16" xfId="0" applyNumberFormat="1" applyFont="1" applyBorder="1" applyAlignment="1" applyProtection="1">
      <alignment vertical="center" wrapText="1"/>
      <protection locked="0"/>
    </xf>
    <xf numFmtId="49" fontId="25" fillId="0" borderId="18" xfId="0" applyNumberFormat="1" applyFont="1" applyBorder="1" applyAlignment="1" applyProtection="1">
      <alignment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9" borderId="77" xfId="0" applyNumberFormat="1" applyFont="1" applyFill="1" applyBorder="1" applyAlignment="1" applyProtection="1">
      <alignment vertical="center" wrapText="1"/>
      <protection locked="0"/>
    </xf>
    <xf numFmtId="0" fontId="16" fillId="0" borderId="55" xfId="0" applyFont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0" borderId="54" xfId="0" applyFont="1" applyBorder="1" applyAlignment="1" applyProtection="1">
      <alignment horizontal="center" vertical="center"/>
      <protection locked="0"/>
    </xf>
    <xf numFmtId="0" fontId="16" fillId="0" borderId="56" xfId="0" applyFont="1" applyBorder="1" applyAlignment="1" applyProtection="1">
      <alignment horizontal="center" vertical="center"/>
      <protection locked="0"/>
    </xf>
    <xf numFmtId="49" fontId="16" fillId="3" borderId="77" xfId="0" applyNumberFormat="1" applyFont="1" applyFill="1" applyBorder="1" applyAlignment="1" applyProtection="1">
      <alignment vertical="center" wrapText="1"/>
      <protection locked="0"/>
    </xf>
    <xf numFmtId="0" fontId="17" fillId="0" borderId="1" xfId="0" applyFont="1" applyBorder="1" applyProtection="1">
      <protection locked="0"/>
    </xf>
    <xf numFmtId="0" fontId="17" fillId="0" borderId="6" xfId="0" applyFont="1" applyBorder="1" applyProtection="1">
      <protection locked="0"/>
    </xf>
    <xf numFmtId="0" fontId="17" fillId="0" borderId="17" xfId="0" applyFont="1" applyBorder="1" applyProtection="1">
      <protection locked="0"/>
    </xf>
    <xf numFmtId="0" fontId="17" fillId="0" borderId="18" xfId="0" applyFont="1" applyBorder="1" applyProtection="1">
      <protection locked="0"/>
    </xf>
    <xf numFmtId="49" fontId="16" fillId="0" borderId="89" xfId="0" applyNumberFormat="1" applyFont="1" applyBorder="1" applyAlignment="1" applyProtection="1">
      <alignment horizontal="center" vertical="center"/>
      <protection locked="0"/>
    </xf>
    <xf numFmtId="0" fontId="17" fillId="0" borderId="15" xfId="0" applyFont="1" applyBorder="1" applyProtection="1">
      <protection locked="0"/>
    </xf>
    <xf numFmtId="0" fontId="17" fillId="0" borderId="9" xfId="0" applyFont="1" applyBorder="1" applyProtection="1">
      <protection locked="0"/>
    </xf>
    <xf numFmtId="0" fontId="17" fillId="0" borderId="11" xfId="0" applyFont="1" applyBorder="1" applyProtection="1">
      <protection locked="0"/>
    </xf>
    <xf numFmtId="0" fontId="17" fillId="0" borderId="5" xfId="0" applyFont="1" applyBorder="1" applyProtection="1">
      <protection locked="0"/>
    </xf>
    <xf numFmtId="49" fontId="25" fillId="0" borderId="1" xfId="0" applyNumberFormat="1" applyFont="1" applyBorder="1" applyAlignment="1" applyProtection="1">
      <alignment vertical="center" wrapText="1"/>
      <protection locked="0"/>
    </xf>
    <xf numFmtId="0" fontId="17" fillId="0" borderId="16" xfId="0" applyFont="1" applyBorder="1" applyProtection="1">
      <protection locked="0"/>
    </xf>
    <xf numFmtId="0" fontId="30" fillId="0" borderId="1" xfId="6" applyFont="1"/>
    <xf numFmtId="0" fontId="31" fillId="11" borderId="111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center" vertical="center" wrapText="1"/>
    </xf>
    <xf numFmtId="0" fontId="31" fillId="12" borderId="111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center" vertical="center" wrapText="1"/>
    </xf>
    <xf numFmtId="0" fontId="32" fillId="4" borderId="1" xfId="6" applyFont="1" applyFill="1"/>
    <xf numFmtId="0" fontId="31" fillId="11" borderId="113" xfId="6" applyFont="1" applyFill="1" applyBorder="1" applyAlignment="1">
      <alignment horizontal="center" vertical="center" wrapText="1"/>
    </xf>
    <xf numFmtId="0" fontId="31" fillId="12" borderId="113" xfId="6" applyFont="1" applyFill="1" applyBorder="1" applyAlignment="1">
      <alignment horizontal="center" vertical="center" wrapText="1"/>
    </xf>
    <xf numFmtId="0" fontId="31" fillId="11" borderId="115" xfId="6" applyFont="1" applyFill="1" applyBorder="1" applyAlignment="1">
      <alignment horizontal="center" vertical="center" wrapText="1"/>
    </xf>
    <xf numFmtId="0" fontId="31" fillId="11" borderId="114" xfId="6" applyFont="1" applyFill="1" applyBorder="1" applyAlignment="1">
      <alignment horizontal="center" vertical="center" wrapText="1"/>
    </xf>
    <xf numFmtId="0" fontId="31" fillId="12" borderId="115" xfId="6" applyFont="1" applyFill="1" applyBorder="1" applyAlignment="1">
      <alignment horizontal="center" vertical="center" wrapText="1"/>
    </xf>
    <xf numFmtId="0" fontId="31" fillId="12" borderId="114" xfId="6" applyFont="1" applyFill="1" applyBorder="1" applyAlignment="1">
      <alignment horizontal="center" vertical="center" wrapText="1"/>
    </xf>
    <xf numFmtId="49" fontId="19" fillId="8" borderId="10" xfId="0" applyNumberFormat="1" applyFont="1" applyFill="1" applyBorder="1" applyAlignment="1">
      <alignment horizontal="center" vertical="center"/>
    </xf>
    <xf numFmtId="49" fontId="16" fillId="0" borderId="1" xfId="0" applyNumberFormat="1" applyFont="1" applyBorder="1" applyAlignment="1" applyProtection="1">
      <alignment horizontal="center" vertical="center" wrapText="1"/>
      <protection locked="0"/>
    </xf>
    <xf numFmtId="49" fontId="16" fillId="0" borderId="1" xfId="0" applyNumberFormat="1" applyFont="1" applyBorder="1" applyAlignment="1" applyProtection="1">
      <alignment horizontal="center" vertical="center"/>
      <protection locked="0"/>
    </xf>
    <xf numFmtId="49" fontId="16" fillId="0" borderId="5" xfId="0" applyNumberFormat="1" applyFont="1" applyBorder="1" applyAlignment="1" applyProtection="1">
      <alignment horizontal="center" vertical="center"/>
      <protection locked="0"/>
    </xf>
    <xf numFmtId="49" fontId="27" fillId="0" borderId="1" xfId="0" applyNumberFormat="1" applyFont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Border="1" applyAlignment="1" applyProtection="1">
      <alignment horizontal="center" vertical="center" wrapText="1"/>
      <protection locked="0"/>
    </xf>
    <xf numFmtId="49" fontId="29" fillId="0" borderId="1" xfId="3" applyNumberFormat="1" applyFont="1" applyFill="1" applyBorder="1" applyAlignment="1" applyProtection="1">
      <alignment horizontal="center" vertical="center" wrapText="1"/>
      <protection locked="0"/>
    </xf>
    <xf numFmtId="0" fontId="15" fillId="0" borderId="116" xfId="0" applyFont="1" applyBorder="1" applyAlignment="1" applyProtection="1">
      <alignment horizontal="center" vertical="center"/>
      <protection locked="0"/>
    </xf>
    <xf numFmtId="49" fontId="18" fillId="0" borderId="116" xfId="0" applyNumberFormat="1" applyFont="1" applyBorder="1" applyAlignment="1" applyProtection="1">
      <alignment horizontal="center" vertical="center" wrapText="1"/>
      <protection locked="0"/>
    </xf>
    <xf numFmtId="49" fontId="25" fillId="0" borderId="116" xfId="0" applyNumberFormat="1" applyFont="1" applyBorder="1" applyAlignment="1" applyProtection="1">
      <alignment horizontal="center" vertical="center" wrapText="1"/>
      <protection locked="0"/>
    </xf>
    <xf numFmtId="49" fontId="16" fillId="0" borderId="116" xfId="0" applyNumberFormat="1" applyFont="1" applyBorder="1" applyAlignment="1" applyProtection="1">
      <alignment horizontal="center" vertical="center"/>
      <protection locked="0"/>
    </xf>
    <xf numFmtId="49" fontId="16" fillId="0" borderId="116" xfId="0" applyNumberFormat="1" applyFont="1" applyBorder="1" applyAlignment="1" applyProtection="1">
      <alignment horizontal="center" vertical="center" wrapText="1"/>
      <protection locked="0"/>
    </xf>
    <xf numFmtId="49" fontId="29" fillId="0" borderId="116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116" xfId="0" applyNumberFormat="1" applyFont="1" applyBorder="1" applyAlignment="1" applyProtection="1">
      <alignment horizontal="center" vertical="center" wrapText="1"/>
      <protection locked="0"/>
    </xf>
    <xf numFmtId="0" fontId="17" fillId="0" borderId="116" xfId="0" applyFont="1" applyBorder="1" applyProtection="1">
      <protection locked="0"/>
    </xf>
    <xf numFmtId="49" fontId="27" fillId="0" borderId="6" xfId="0" applyNumberFormat="1" applyFont="1" applyBorder="1" applyAlignment="1" applyProtection="1">
      <alignment horizontal="center" vertical="center" wrapText="1"/>
      <protection locked="0"/>
    </xf>
    <xf numFmtId="49" fontId="18" fillId="0" borderId="5" xfId="0" applyNumberFormat="1" applyFont="1" applyBorder="1" applyAlignment="1" applyProtection="1">
      <alignment horizontal="center" vertical="center" wrapText="1"/>
      <protection locked="0"/>
    </xf>
    <xf numFmtId="49" fontId="25" fillId="0" borderId="5" xfId="0" applyNumberFormat="1" applyFont="1" applyBorder="1" applyAlignment="1" applyProtection="1">
      <alignment horizontal="center" vertical="center" wrapText="1"/>
      <protection locked="0"/>
    </xf>
    <xf numFmtId="49" fontId="16" fillId="0" borderId="5" xfId="0" applyNumberFormat="1" applyFont="1" applyBorder="1" applyAlignment="1" applyProtection="1">
      <alignment horizontal="center" vertical="center" wrapText="1"/>
      <protection locked="0"/>
    </xf>
    <xf numFmtId="49" fontId="29" fillId="0" borderId="5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5" xfId="0" applyNumberFormat="1" applyFont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Border="1" applyAlignment="1" applyProtection="1">
      <alignment horizontal="center" vertical="center"/>
      <protection locked="0"/>
    </xf>
    <xf numFmtId="49" fontId="29" fillId="0" borderId="6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1" xfId="0" applyNumberFormat="1" applyFont="1" applyBorder="1" applyAlignment="1" applyProtection="1">
      <alignment horizontal="center" vertical="center" wrapText="1"/>
      <protection locked="0"/>
    </xf>
    <xf numFmtId="49" fontId="25" fillId="0" borderId="1" xfId="0" applyNumberFormat="1" applyFont="1" applyBorder="1" applyAlignment="1" applyProtection="1">
      <alignment horizontal="center" vertical="center" wrapText="1"/>
      <protection locked="0"/>
    </xf>
    <xf numFmtId="0" fontId="17" fillId="0" borderId="49" xfId="0" applyFont="1" applyBorder="1" applyProtection="1">
      <protection locked="0"/>
    </xf>
    <xf numFmtId="0" fontId="17" fillId="0" borderId="38" xfId="0" applyFont="1" applyBorder="1" applyProtection="1">
      <protection locked="0"/>
    </xf>
    <xf numFmtId="0" fontId="17" fillId="0" borderId="50" xfId="0" applyFont="1" applyBorder="1" applyProtection="1">
      <protection locked="0"/>
    </xf>
    <xf numFmtId="0" fontId="15" fillId="0" borderId="15" xfId="0" applyFont="1" applyBorder="1" applyAlignment="1" applyProtection="1">
      <alignment vertical="center" wrapText="1"/>
      <protection locked="0"/>
    </xf>
    <xf numFmtId="0" fontId="15" fillId="0" borderId="9" xfId="0" applyFont="1" applyBorder="1" applyAlignment="1" applyProtection="1">
      <alignment vertical="center" wrapText="1"/>
      <protection locked="0"/>
    </xf>
    <xf numFmtId="0" fontId="15" fillId="0" borderId="11" xfId="0" applyFont="1" applyBorder="1" applyAlignment="1" applyProtection="1">
      <alignment vertical="center" wrapText="1"/>
      <protection locked="0"/>
    </xf>
    <xf numFmtId="0" fontId="15" fillId="0" borderId="5" xfId="0" applyFont="1" applyBorder="1" applyAlignment="1" applyProtection="1">
      <alignment vertical="center" wrapText="1"/>
      <protection locked="0"/>
    </xf>
    <xf numFmtId="0" fontId="15" fillId="0" borderId="1" xfId="0" applyFont="1" applyBorder="1" applyAlignment="1" applyProtection="1">
      <alignment vertical="center" wrapText="1"/>
      <protection locked="0"/>
    </xf>
    <xf numFmtId="0" fontId="15" fillId="0" borderId="6" xfId="0" applyFont="1" applyBorder="1" applyAlignment="1" applyProtection="1">
      <alignment vertical="center" wrapText="1"/>
      <protection locked="0"/>
    </xf>
    <xf numFmtId="0" fontId="33" fillId="0" borderId="5" xfId="0" applyFont="1" applyBorder="1" applyAlignment="1" applyProtection="1">
      <alignment vertical="center" wrapText="1"/>
      <protection locked="0"/>
    </xf>
    <xf numFmtId="0" fontId="33" fillId="0" borderId="6" xfId="0" applyFont="1" applyBorder="1" applyAlignment="1" applyProtection="1">
      <alignment vertical="center" wrapText="1"/>
      <protection locked="0"/>
    </xf>
    <xf numFmtId="0" fontId="33" fillId="0" borderId="16" xfId="0" applyFont="1" applyBorder="1" applyAlignment="1" applyProtection="1">
      <alignment vertical="center" wrapText="1"/>
      <protection locked="0"/>
    </xf>
    <xf numFmtId="0" fontId="33" fillId="0" borderId="17" xfId="0" applyFont="1" applyBorder="1" applyAlignment="1" applyProtection="1">
      <alignment vertical="center" wrapText="1"/>
      <protection locked="0"/>
    </xf>
    <xf numFmtId="0" fontId="33" fillId="0" borderId="18" xfId="0" applyFont="1" applyBorder="1" applyAlignment="1" applyProtection="1">
      <alignment vertical="center" wrapText="1"/>
      <protection locked="0"/>
    </xf>
    <xf numFmtId="0" fontId="33" fillId="0" borderId="1" xfId="0" applyFont="1" applyBorder="1" applyAlignment="1" applyProtection="1">
      <alignment vertical="center" wrapText="1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center" vertical="center"/>
      <protection locked="0"/>
    </xf>
    <xf numFmtId="0" fontId="16" fillId="0" borderId="55" xfId="0" applyFont="1" applyBorder="1" applyAlignment="1" applyProtection="1">
      <alignment horizontal="left" vertical="center"/>
      <protection locked="0"/>
    </xf>
    <xf numFmtId="0" fontId="16" fillId="0" borderId="55" xfId="0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left" vertical="center"/>
      <protection locked="0"/>
    </xf>
    <xf numFmtId="0" fontId="33" fillId="0" borderId="1" xfId="0" applyFont="1" applyBorder="1" applyAlignment="1" applyProtection="1">
      <alignment horizontal="left" vertical="center" wrapText="1"/>
      <protection locked="0"/>
    </xf>
    <xf numFmtId="49" fontId="16" fillId="2" borderId="10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5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1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6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7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0" xfId="0" applyNumberFormat="1" applyFont="1" applyFill="1" applyBorder="1" applyAlignment="1" applyProtection="1">
      <alignment horizontal="center" vertical="center" wrapText="1"/>
      <protection locked="0"/>
    </xf>
    <xf numFmtId="0" fontId="16" fillId="10" borderId="43" xfId="0" applyFont="1" applyFill="1" applyBorder="1" applyAlignment="1" applyProtection="1">
      <alignment horizontal="center" vertical="center"/>
      <protection locked="0"/>
    </xf>
    <xf numFmtId="0" fontId="16" fillId="10" borderId="45" xfId="0" applyFont="1" applyFill="1" applyBorder="1" applyAlignment="1" applyProtection="1">
      <alignment horizontal="center" vertical="center"/>
      <protection locked="0"/>
    </xf>
    <xf numFmtId="0" fontId="16" fillId="10" borderId="43" xfId="0" applyFont="1" applyFill="1" applyBorder="1" applyAlignment="1" applyProtection="1">
      <alignment vertical="center"/>
      <protection locked="0"/>
    </xf>
    <xf numFmtId="0" fontId="16" fillId="10" borderId="45" xfId="0" applyFont="1" applyFill="1" applyBorder="1" applyAlignment="1" applyProtection="1">
      <alignment vertical="center"/>
      <protection locked="0"/>
    </xf>
    <xf numFmtId="0" fontId="16" fillId="10" borderId="44" xfId="0" applyFont="1" applyFill="1" applyBorder="1" applyAlignment="1" applyProtection="1">
      <alignment vertical="center"/>
      <protection locked="0"/>
    </xf>
    <xf numFmtId="0" fontId="16" fillId="10" borderId="44" xfId="0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vertical="center"/>
      <protection locked="0"/>
    </xf>
    <xf numFmtId="0" fontId="16" fillId="2" borderId="44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horizontal="center" vertical="center"/>
      <protection locked="0"/>
    </xf>
    <xf numFmtId="0" fontId="16" fillId="2" borderId="44" xfId="0" applyFont="1" applyFill="1" applyBorder="1" applyAlignment="1" applyProtection="1">
      <alignment horizontal="center" vertical="center"/>
      <protection locked="0"/>
    </xf>
    <xf numFmtId="49" fontId="16" fillId="3" borderId="9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88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53" xfId="0" applyNumberFormat="1" applyFont="1" applyBorder="1" applyAlignment="1" applyProtection="1">
      <alignment horizontal="center" vertical="center"/>
      <protection locked="0"/>
    </xf>
    <xf numFmtId="49" fontId="19" fillId="0" borderId="2" xfId="0" applyNumberFormat="1" applyFont="1" applyBorder="1" applyAlignment="1" applyProtection="1">
      <alignment horizontal="center" vertical="center"/>
      <protection locked="0"/>
    </xf>
    <xf numFmtId="49" fontId="16" fillId="0" borderId="2" xfId="0" applyNumberFormat="1" applyFont="1" applyBorder="1" applyAlignment="1" applyProtection="1">
      <alignment horizontal="center" vertical="center"/>
      <protection locked="0"/>
    </xf>
    <xf numFmtId="49" fontId="16" fillId="0" borderId="117" xfId="0" applyNumberFormat="1" applyFont="1" applyBorder="1" applyAlignment="1" applyProtection="1">
      <alignment horizontal="center" vertical="center"/>
      <protection locked="0"/>
    </xf>
    <xf numFmtId="49" fontId="16" fillId="3" borderId="64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6" xfId="0" applyNumberFormat="1" applyFont="1" applyBorder="1" applyAlignment="1" applyProtection="1">
      <alignment horizontal="center" vertical="center" wrapText="1"/>
      <protection locked="0"/>
    </xf>
    <xf numFmtId="49" fontId="27" fillId="0" borderId="37" xfId="0" applyNumberFormat="1" applyFont="1" applyBorder="1" applyAlignment="1" applyProtection="1">
      <alignment horizontal="center" vertical="center" wrapText="1"/>
      <protection locked="0"/>
    </xf>
    <xf numFmtId="49" fontId="17" fillId="0" borderId="14" xfId="0" applyNumberFormat="1" applyFont="1" applyBorder="1" applyAlignment="1" applyProtection="1">
      <alignment horizontal="center" vertical="center" wrapText="1"/>
      <protection locked="0"/>
    </xf>
    <xf numFmtId="49" fontId="17" fillId="0" borderId="8" xfId="0" applyNumberFormat="1" applyFont="1" applyBorder="1" applyAlignment="1" applyProtection="1">
      <alignment horizontal="center" vertical="center" wrapText="1"/>
      <protection locked="0"/>
    </xf>
    <xf numFmtId="49" fontId="17" fillId="0" borderId="70" xfId="0" applyNumberFormat="1" applyFont="1" applyBorder="1" applyAlignment="1" applyProtection="1">
      <alignment horizontal="center" vertical="center" wrapText="1"/>
      <protection locked="0"/>
    </xf>
    <xf numFmtId="0" fontId="16" fillId="10" borderId="46" xfId="0" applyFont="1" applyFill="1" applyBorder="1" applyAlignment="1" applyProtection="1">
      <alignment vertical="center"/>
      <protection locked="0"/>
    </xf>
    <xf numFmtId="0" fontId="16" fillId="10" borderId="48" xfId="0" applyFont="1" applyFill="1" applyBorder="1" applyAlignment="1" applyProtection="1">
      <alignment vertical="center"/>
      <protection locked="0"/>
    </xf>
    <xf numFmtId="0" fontId="16" fillId="10" borderId="47" xfId="0" applyFont="1" applyFill="1" applyBorder="1" applyAlignment="1" applyProtection="1">
      <alignment vertical="center"/>
      <protection locked="0"/>
    </xf>
    <xf numFmtId="0" fontId="16" fillId="10" borderId="46" xfId="0" applyFont="1" applyFill="1" applyBorder="1" applyAlignment="1" applyProtection="1">
      <alignment horizontal="center" vertical="center"/>
      <protection locked="0"/>
    </xf>
    <xf numFmtId="0" fontId="16" fillId="10" borderId="48" xfId="0" applyFont="1" applyFill="1" applyBorder="1" applyAlignment="1" applyProtection="1">
      <alignment horizontal="center" vertical="center"/>
      <protection locked="0"/>
    </xf>
    <xf numFmtId="0" fontId="16" fillId="10" borderId="47" xfId="0" applyFont="1" applyFill="1" applyBorder="1" applyAlignment="1" applyProtection="1">
      <alignment horizontal="center" vertical="center"/>
      <protection locked="0"/>
    </xf>
    <xf numFmtId="0" fontId="16" fillId="2" borderId="80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left" vertical="center"/>
      <protection locked="0"/>
    </xf>
    <xf numFmtId="0" fontId="16" fillId="2" borderId="44" xfId="0" applyFont="1" applyFill="1" applyBorder="1" applyAlignment="1" applyProtection="1">
      <alignment horizontal="left" vertical="center"/>
      <protection locked="0"/>
    </xf>
    <xf numFmtId="0" fontId="16" fillId="0" borderId="124" xfId="0" applyFont="1" applyBorder="1" applyAlignment="1" applyProtection="1">
      <alignment horizontal="left" vertical="center"/>
      <protection locked="0"/>
    </xf>
    <xf numFmtId="0" fontId="16" fillId="0" borderId="48" xfId="0" applyFont="1" applyBorder="1" applyAlignment="1" applyProtection="1">
      <alignment horizontal="left" vertical="center"/>
      <protection locked="0"/>
    </xf>
    <xf numFmtId="0" fontId="16" fillId="0" borderId="47" xfId="0" applyFont="1" applyBorder="1" applyAlignment="1" applyProtection="1">
      <alignment horizontal="left" vertical="center"/>
      <protection locked="0"/>
    </xf>
    <xf numFmtId="0" fontId="27" fillId="5" borderId="2" xfId="0" applyFont="1" applyFill="1" applyBorder="1" applyAlignment="1" applyProtection="1">
      <alignment horizontal="center" vertical="center"/>
      <protection locked="0"/>
    </xf>
    <xf numFmtId="0" fontId="16" fillId="0" borderId="57" xfId="0" applyFont="1" applyBorder="1" applyAlignment="1" applyProtection="1">
      <alignment horizontal="center" vertical="center"/>
      <protection locked="0"/>
    </xf>
    <xf numFmtId="0" fontId="18" fillId="4" borderId="60" xfId="0" applyFont="1" applyFill="1" applyBorder="1" applyAlignment="1" applyProtection="1">
      <alignment horizontal="center" vertical="center"/>
      <protection locked="0"/>
    </xf>
    <xf numFmtId="0" fontId="18" fillId="4" borderId="4" xfId="0" applyFont="1" applyFill="1" applyBorder="1" applyAlignment="1" applyProtection="1">
      <alignment horizontal="center" vertical="center"/>
      <protection locked="0"/>
    </xf>
    <xf numFmtId="0" fontId="18" fillId="4" borderId="10" xfId="0" applyFont="1" applyFill="1" applyBorder="1" applyAlignment="1" applyProtection="1">
      <alignment horizontal="center" vertical="center"/>
      <protection locked="0"/>
    </xf>
    <xf numFmtId="0" fontId="16" fillId="5" borderId="53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8" xfId="0" applyFont="1" applyBorder="1" applyAlignment="1" applyProtection="1">
      <alignment horizontal="left" vertical="center"/>
      <protection locked="0"/>
    </xf>
    <xf numFmtId="0" fontId="16" fillId="0" borderId="54" xfId="0" applyFont="1" applyBorder="1" applyAlignment="1" applyProtection="1">
      <alignment horizontal="left" vertical="center"/>
      <protection locked="0"/>
    </xf>
    <xf numFmtId="0" fontId="16" fillId="0" borderId="54" xfId="0" applyFont="1" applyBorder="1" applyAlignment="1" applyProtection="1">
      <alignment horizontal="center" vertical="center"/>
      <protection locked="0"/>
    </xf>
    <xf numFmtId="0" fontId="27" fillId="2" borderId="61" xfId="0" applyFont="1" applyFill="1" applyBorder="1" applyAlignment="1" applyProtection="1">
      <alignment horizontal="left" vertical="center"/>
      <protection locked="0"/>
    </xf>
    <xf numFmtId="0" fontId="27" fillId="2" borderId="55" xfId="0" applyFont="1" applyFill="1" applyBorder="1" applyAlignment="1" applyProtection="1">
      <alignment horizontal="left" vertical="center"/>
      <protection locked="0"/>
    </xf>
    <xf numFmtId="0" fontId="18" fillId="4" borderId="88" xfId="0" applyFont="1" applyFill="1" applyBorder="1" applyAlignment="1" applyProtection="1">
      <alignment horizontal="center" vertical="center"/>
      <protection locked="0"/>
    </xf>
    <xf numFmtId="0" fontId="27" fillId="5" borderId="3" xfId="0" applyFont="1" applyFill="1" applyBorder="1" applyAlignment="1" applyProtection="1">
      <alignment horizontal="center" vertical="center"/>
      <protection locked="0"/>
    </xf>
    <xf numFmtId="0" fontId="16" fillId="10" borderId="57" xfId="0" applyFont="1" applyFill="1" applyBorder="1" applyAlignment="1" applyProtection="1">
      <alignment vertical="center"/>
      <protection locked="0"/>
    </xf>
    <xf numFmtId="0" fontId="27" fillId="0" borderId="58" xfId="0" applyFont="1" applyBorder="1" applyAlignment="1" applyProtection="1">
      <alignment horizontal="left" vertical="center"/>
      <protection locked="0"/>
    </xf>
    <xf numFmtId="0" fontId="27" fillId="0" borderId="54" xfId="0" applyFont="1" applyBorder="1" applyAlignment="1" applyProtection="1">
      <alignment horizontal="left" vertical="center"/>
      <protection locked="0"/>
    </xf>
    <xf numFmtId="0" fontId="16" fillId="2" borderId="61" xfId="0" applyFont="1" applyFill="1" applyBorder="1" applyAlignment="1" applyProtection="1">
      <alignment horizontal="left" vertical="center"/>
      <protection locked="0"/>
    </xf>
    <xf numFmtId="0" fontId="16" fillId="0" borderId="61" xfId="0" applyFont="1" applyBorder="1" applyAlignment="1" applyProtection="1">
      <alignment horizontal="left" vertical="center"/>
      <protection locked="0"/>
    </xf>
    <xf numFmtId="49" fontId="16" fillId="0" borderId="36" xfId="0" applyNumberFormat="1" applyFont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Border="1" applyAlignment="1" applyProtection="1">
      <alignment horizontal="center" vertical="center" wrapText="1"/>
      <protection locked="0"/>
    </xf>
    <xf numFmtId="49" fontId="16" fillId="0" borderId="70" xfId="0" applyNumberFormat="1" applyFont="1" applyBorder="1" applyAlignment="1" applyProtection="1">
      <alignment horizontal="center" vertical="center" wrapText="1"/>
      <protection locked="0"/>
    </xf>
    <xf numFmtId="0" fontId="27" fillId="0" borderId="61" xfId="0" applyFont="1" applyBorder="1" applyAlignment="1" applyProtection="1">
      <alignment horizontal="left" vertical="center"/>
      <protection locked="0"/>
    </xf>
    <xf numFmtId="0" fontId="27" fillId="0" borderId="55" xfId="0" applyFont="1" applyBorder="1" applyAlignment="1" applyProtection="1">
      <alignment horizontal="left" vertical="center"/>
      <protection locked="0"/>
    </xf>
    <xf numFmtId="0" fontId="16" fillId="0" borderId="62" xfId="0" applyFont="1" applyBorder="1" applyAlignment="1" applyProtection="1">
      <alignment horizontal="left" vertical="center"/>
      <protection locked="0"/>
    </xf>
    <xf numFmtId="0" fontId="16" fillId="0" borderId="56" xfId="0" applyFont="1" applyBorder="1" applyAlignment="1" applyProtection="1">
      <alignment horizontal="left" vertical="center"/>
      <protection locked="0"/>
    </xf>
    <xf numFmtId="0" fontId="16" fillId="0" borderId="15" xfId="0" applyFont="1" applyBorder="1" applyAlignment="1" applyProtection="1">
      <alignment horizontal="center" vertical="center" wrapText="1"/>
      <protection locked="0"/>
    </xf>
    <xf numFmtId="0" fontId="16" fillId="0" borderId="9" xfId="0" applyFont="1" applyBorder="1" applyAlignment="1" applyProtection="1">
      <alignment horizontal="center" vertical="center" wrapText="1"/>
      <protection locked="0"/>
    </xf>
    <xf numFmtId="0" fontId="16" fillId="0" borderId="11" xfId="0" applyFont="1" applyBorder="1" applyAlignment="1" applyProtection="1">
      <alignment horizontal="center" vertical="center" wrapText="1"/>
      <protection locked="0"/>
    </xf>
    <xf numFmtId="0" fontId="16" fillId="0" borderId="5" xfId="0" applyFont="1" applyBorder="1" applyAlignment="1" applyProtection="1">
      <alignment horizontal="center" vertical="center" wrapText="1"/>
      <protection locked="0"/>
    </xf>
    <xf numFmtId="0" fontId="16" fillId="0" borderId="1" xfId="0" applyFont="1" applyBorder="1" applyAlignment="1" applyProtection="1">
      <alignment horizontal="center" vertical="center" wrapText="1"/>
      <protection locked="0"/>
    </xf>
    <xf numFmtId="0" fontId="16" fillId="0" borderId="6" xfId="0" applyFont="1" applyBorder="1" applyAlignment="1" applyProtection="1">
      <alignment horizontal="center" vertical="center" wrapText="1"/>
      <protection locked="0"/>
    </xf>
    <xf numFmtId="0" fontId="16" fillId="0" borderId="16" xfId="0" applyFont="1" applyBorder="1" applyAlignment="1" applyProtection="1">
      <alignment horizontal="center" vertical="center" wrapText="1"/>
      <protection locked="0"/>
    </xf>
    <xf numFmtId="0" fontId="16" fillId="0" borderId="17" xfId="0" applyFont="1" applyBorder="1" applyAlignment="1" applyProtection="1">
      <alignment horizontal="center" vertical="center" wrapText="1"/>
      <protection locked="0"/>
    </xf>
    <xf numFmtId="0" fontId="16" fillId="0" borderId="18" xfId="0" applyFont="1" applyBorder="1" applyAlignment="1" applyProtection="1">
      <alignment horizontal="center" vertical="center" wrapText="1"/>
      <protection locked="0"/>
    </xf>
    <xf numFmtId="0" fontId="16" fillId="0" borderId="2" xfId="0" applyFont="1" applyBorder="1" applyAlignment="1" applyProtection="1">
      <alignment horizontal="center" vertical="center" wrapText="1"/>
      <protection locked="0"/>
    </xf>
    <xf numFmtId="0" fontId="15" fillId="0" borderId="2" xfId="0" applyFont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2" borderId="79" xfId="0" applyFont="1" applyFill="1" applyBorder="1" applyAlignment="1" applyProtection="1">
      <alignment horizontal="left" vertical="center"/>
      <protection locked="0"/>
    </xf>
    <xf numFmtId="0" fontId="16" fillId="2" borderId="42" xfId="0" applyFont="1" applyFill="1" applyBorder="1" applyAlignment="1" applyProtection="1">
      <alignment horizontal="left" vertical="center"/>
      <protection locked="0"/>
    </xf>
    <xf numFmtId="0" fontId="16" fillId="2" borderId="41" xfId="0" applyFont="1" applyFill="1" applyBorder="1" applyAlignment="1" applyProtection="1">
      <alignment horizontal="left" vertical="center"/>
      <protection locked="0"/>
    </xf>
    <xf numFmtId="0" fontId="16" fillId="0" borderId="80" xfId="0" applyFont="1" applyBorder="1" applyAlignment="1" applyProtection="1">
      <alignment horizontal="left" vertical="center"/>
      <protection locked="0"/>
    </xf>
    <xf numFmtId="0" fontId="16" fillId="0" borderId="45" xfId="0" applyFont="1" applyBorder="1" applyAlignment="1" applyProtection="1">
      <alignment horizontal="left" vertical="center"/>
      <protection locked="0"/>
    </xf>
    <xf numFmtId="0" fontId="16" fillId="0" borderId="44" xfId="0" applyFont="1" applyBorder="1" applyAlignment="1" applyProtection="1">
      <alignment horizontal="left" vertical="center"/>
      <protection locked="0"/>
    </xf>
    <xf numFmtId="0" fontId="27" fillId="2" borderId="80" xfId="0" applyFont="1" applyFill="1" applyBorder="1" applyAlignment="1" applyProtection="1">
      <alignment horizontal="left" vertical="center"/>
      <protection locked="0"/>
    </xf>
    <xf numFmtId="0" fontId="27" fillId="2" borderId="45" xfId="0" applyFont="1" applyFill="1" applyBorder="1" applyAlignment="1" applyProtection="1">
      <alignment horizontal="left" vertical="center"/>
      <protection locked="0"/>
    </xf>
    <xf numFmtId="0" fontId="27" fillId="2" borderId="44" xfId="0" applyFont="1" applyFill="1" applyBorder="1" applyAlignment="1" applyProtection="1">
      <alignment horizontal="left" vertical="center"/>
      <protection locked="0"/>
    </xf>
    <xf numFmtId="0" fontId="15" fillId="0" borderId="2" xfId="0" applyFont="1" applyBorder="1" applyAlignment="1" applyProtection="1">
      <alignment horizontal="center" vertical="center" wrapText="1"/>
      <protection locked="0"/>
    </xf>
    <xf numFmtId="0" fontId="16" fillId="0" borderId="49" xfId="0" applyFont="1" applyBorder="1" applyAlignment="1" applyProtection="1">
      <alignment horizontal="center" vertical="center" wrapText="1"/>
      <protection locked="0"/>
    </xf>
    <xf numFmtId="0" fontId="16" fillId="0" borderId="38" xfId="0" applyFont="1" applyBorder="1" applyAlignment="1" applyProtection="1">
      <alignment horizontal="center" vertical="center" wrapText="1"/>
      <protection locked="0"/>
    </xf>
    <xf numFmtId="0" fontId="16" fillId="0" borderId="50" xfId="0" applyFont="1" applyBorder="1" applyAlignment="1" applyProtection="1">
      <alignment horizontal="center" vertical="center" wrapText="1"/>
      <protection locked="0"/>
    </xf>
    <xf numFmtId="0" fontId="16" fillId="0" borderId="57" xfId="0" applyFont="1" applyBorder="1" applyAlignment="1" applyProtection="1">
      <alignment horizontal="left" vertical="center"/>
      <protection locked="0"/>
    </xf>
    <xf numFmtId="0" fontId="15" fillId="0" borderId="3" xfId="0" applyFont="1" applyBorder="1" applyAlignment="1" applyProtection="1">
      <alignment horizontal="center" vertical="center"/>
      <protection locked="0"/>
    </xf>
    <xf numFmtId="0" fontId="15" fillId="0" borderId="4" xfId="0" applyFont="1" applyBorder="1" applyAlignment="1" applyProtection="1">
      <alignment horizontal="center" vertical="center"/>
      <protection locked="0"/>
    </xf>
    <xf numFmtId="0" fontId="15" fillId="0" borderId="10" xfId="0" applyFont="1" applyBorder="1" applyAlignment="1" applyProtection="1">
      <alignment horizontal="center" vertical="center"/>
      <protection locked="0"/>
    </xf>
    <xf numFmtId="0" fontId="16" fillId="0" borderId="51" xfId="0" applyFont="1" applyBorder="1" applyAlignment="1" applyProtection="1">
      <alignment horizontal="center" vertical="center" wrapText="1"/>
      <protection locked="0"/>
    </xf>
    <xf numFmtId="0" fontId="16" fillId="0" borderId="39" xfId="0" applyFont="1" applyBorder="1" applyAlignment="1" applyProtection="1">
      <alignment horizontal="center" vertical="center" wrapText="1"/>
      <protection locked="0"/>
    </xf>
    <xf numFmtId="0" fontId="16" fillId="0" borderId="52" xfId="0" applyFont="1" applyBorder="1" applyAlignment="1" applyProtection="1">
      <alignment horizontal="center" vertical="center" wrapText="1"/>
      <protection locked="0"/>
    </xf>
    <xf numFmtId="0" fontId="16" fillId="3" borderId="2" xfId="0" applyFont="1" applyFill="1" applyBorder="1" applyAlignment="1" applyProtection="1">
      <alignment horizontal="center" vertical="center"/>
      <protection locked="0"/>
    </xf>
    <xf numFmtId="168" fontId="16" fillId="0" borderId="40" xfId="0" applyNumberFormat="1" applyFont="1" applyBorder="1" applyAlignment="1" applyProtection="1">
      <alignment horizontal="center" vertical="center"/>
      <protection locked="0"/>
    </xf>
    <xf numFmtId="168" fontId="16" fillId="0" borderId="41" xfId="0" applyNumberFormat="1" applyFont="1" applyBorder="1" applyAlignment="1" applyProtection="1">
      <alignment horizontal="center" vertical="center"/>
      <protection locked="0"/>
    </xf>
    <xf numFmtId="0" fontId="16" fillId="0" borderId="40" xfId="0" applyFont="1" applyBorder="1" applyAlignment="1" applyProtection="1">
      <alignment horizontal="left" vertical="center"/>
      <protection locked="0"/>
    </xf>
    <xf numFmtId="0" fontId="16" fillId="0" borderId="42" xfId="0" applyFont="1" applyBorder="1" applyAlignment="1" applyProtection="1">
      <alignment horizontal="left" vertical="center"/>
      <protection locked="0"/>
    </xf>
    <xf numFmtId="0" fontId="16" fillId="0" borderId="41" xfId="0" applyFont="1" applyBorder="1" applyAlignment="1" applyProtection="1">
      <alignment horizontal="left" vertical="center"/>
      <protection locked="0"/>
    </xf>
    <xf numFmtId="0" fontId="16" fillId="0" borderId="40" xfId="0" applyFont="1" applyBorder="1" applyAlignment="1" applyProtection="1">
      <alignment vertical="center"/>
      <protection locked="0"/>
    </xf>
    <xf numFmtId="0" fontId="16" fillId="0" borderId="42" xfId="0" applyFont="1" applyBorder="1" applyAlignment="1" applyProtection="1">
      <alignment vertical="center"/>
      <protection locked="0"/>
    </xf>
    <xf numFmtId="0" fontId="16" fillId="0" borderId="41" xfId="0" applyFont="1" applyBorder="1" applyAlignment="1" applyProtection="1">
      <alignment vertical="center"/>
      <protection locked="0"/>
    </xf>
    <xf numFmtId="0" fontId="15" fillId="0" borderId="3" xfId="0" applyFont="1" applyBorder="1" applyAlignment="1" applyProtection="1">
      <alignment horizontal="center" vertical="center" wrapText="1"/>
      <protection locked="0"/>
    </xf>
    <xf numFmtId="0" fontId="15" fillId="0" borderId="4" xfId="0" applyFont="1" applyBorder="1" applyAlignment="1" applyProtection="1">
      <alignment horizontal="center" vertical="center" wrapText="1"/>
      <protection locked="0"/>
    </xf>
    <xf numFmtId="0" fontId="15" fillId="0" borderId="10" xfId="0" applyFont="1" applyBorder="1" applyAlignment="1" applyProtection="1">
      <alignment horizontal="center" vertical="center" wrapText="1"/>
      <protection locked="0"/>
    </xf>
    <xf numFmtId="0" fontId="16" fillId="0" borderId="3" xfId="0" applyFont="1" applyBorder="1" applyAlignment="1" applyProtection="1">
      <alignment horizontal="center" vertical="center" wrapText="1"/>
      <protection locked="0"/>
    </xf>
    <xf numFmtId="0" fontId="16" fillId="0" borderId="4" xfId="0" applyFont="1" applyBorder="1" applyAlignment="1" applyProtection="1">
      <alignment horizontal="center" vertical="center" wrapText="1"/>
      <protection locked="0"/>
    </xf>
    <xf numFmtId="0" fontId="16" fillId="0" borderId="10" xfId="0" applyFont="1" applyBorder="1" applyAlignment="1" applyProtection="1">
      <alignment horizontal="center" vertical="center" wrapText="1"/>
      <protection locked="0"/>
    </xf>
    <xf numFmtId="0" fontId="18" fillId="4" borderId="15" xfId="0" applyFont="1" applyFill="1" applyBorder="1" applyAlignment="1" applyProtection="1">
      <alignment horizontal="center" vertical="center"/>
      <protection locked="0"/>
    </xf>
    <xf numFmtId="0" fontId="18" fillId="4" borderId="9" xfId="0" applyFont="1" applyFill="1" applyBorder="1" applyAlignment="1" applyProtection="1">
      <alignment horizontal="center" vertical="center"/>
      <protection locked="0"/>
    </xf>
    <xf numFmtId="0" fontId="18" fillId="4" borderId="11" xfId="0" applyFont="1" applyFill="1" applyBorder="1" applyAlignment="1" applyProtection="1">
      <alignment horizontal="center" vertical="center"/>
      <protection locked="0"/>
    </xf>
    <xf numFmtId="0" fontId="19" fillId="8" borderId="2" xfId="0" applyFont="1" applyFill="1" applyBorder="1" applyAlignment="1" applyProtection="1">
      <alignment horizontal="center" vertical="center"/>
      <protection locked="0"/>
    </xf>
    <xf numFmtId="168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left" vertical="center"/>
      <protection locked="0"/>
    </xf>
    <xf numFmtId="168" fontId="16" fillId="0" borderId="43" xfId="0" applyNumberFormat="1" applyFont="1" applyBorder="1" applyAlignment="1" applyProtection="1">
      <alignment horizontal="center" vertical="center"/>
      <protection locked="0"/>
    </xf>
    <xf numFmtId="168" fontId="16" fillId="0" borderId="44" xfId="0" applyNumberFormat="1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left" vertical="center"/>
      <protection locked="0"/>
    </xf>
    <xf numFmtId="0" fontId="16" fillId="0" borderId="43" xfId="0" applyFont="1" applyBorder="1" applyAlignment="1" applyProtection="1">
      <alignment vertical="center"/>
      <protection locked="0"/>
    </xf>
    <xf numFmtId="0" fontId="16" fillId="0" borderId="45" xfId="0" applyFont="1" applyBorder="1" applyAlignment="1" applyProtection="1">
      <alignment vertical="center"/>
      <protection locked="0"/>
    </xf>
    <xf numFmtId="0" fontId="16" fillId="0" borderId="44" xfId="0" applyFont="1" applyBorder="1" applyAlignment="1" applyProtection="1">
      <alignment vertical="center"/>
      <protection locked="0"/>
    </xf>
    <xf numFmtId="168" fontId="16" fillId="2" borderId="46" xfId="0" applyNumberFormat="1" applyFont="1" applyFill="1" applyBorder="1" applyAlignment="1" applyProtection="1">
      <alignment horizontal="center" vertical="center"/>
      <protection locked="0"/>
    </xf>
    <xf numFmtId="168" fontId="16" fillId="2" borderId="47" xfId="0" applyNumberFormat="1" applyFont="1" applyFill="1" applyBorder="1" applyAlignment="1" applyProtection="1">
      <alignment horizontal="center" vertical="center"/>
      <protection locked="0"/>
    </xf>
    <xf numFmtId="0" fontId="16" fillId="2" borderId="46" xfId="0" applyFont="1" applyFill="1" applyBorder="1" applyAlignment="1" applyProtection="1">
      <alignment horizontal="left" vertical="center"/>
      <protection locked="0"/>
    </xf>
    <xf numFmtId="0" fontId="16" fillId="2" borderId="48" xfId="0" applyFont="1" applyFill="1" applyBorder="1" applyAlignment="1" applyProtection="1">
      <alignment horizontal="left" vertical="center"/>
      <protection locked="0"/>
    </xf>
    <xf numFmtId="0" fontId="16" fillId="2" borderId="47" xfId="0" applyFont="1" applyFill="1" applyBorder="1" applyAlignment="1" applyProtection="1">
      <alignment horizontal="left" vertical="center"/>
      <protection locked="0"/>
    </xf>
    <xf numFmtId="0" fontId="16" fillId="2" borderId="46" xfId="0" applyFont="1" applyFill="1" applyBorder="1" applyAlignment="1" applyProtection="1">
      <alignment vertical="center"/>
      <protection locked="0"/>
    </xf>
    <xf numFmtId="0" fontId="16" fillId="2" borderId="48" xfId="0" applyFont="1" applyFill="1" applyBorder="1" applyAlignment="1" applyProtection="1">
      <alignment vertical="center"/>
      <protection locked="0"/>
    </xf>
    <xf numFmtId="0" fontId="16" fillId="2" borderId="47" xfId="0" applyFont="1" applyFill="1" applyBorder="1" applyAlignment="1" applyProtection="1">
      <alignment vertical="center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168" fontId="16" fillId="2" borderId="14" xfId="0" applyNumberFormat="1" applyFont="1" applyFill="1" applyBorder="1" applyAlignment="1" applyProtection="1">
      <alignment horizontal="center" vertical="center"/>
      <protection locked="0"/>
    </xf>
    <xf numFmtId="168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27" fillId="2" borderId="14" xfId="0" applyNumberFormat="1" applyFont="1" applyFill="1" applyBorder="1" applyAlignment="1" applyProtection="1">
      <alignment horizontal="left" vertical="center"/>
      <protection locked="0"/>
    </xf>
    <xf numFmtId="49" fontId="27" fillId="2" borderId="8" xfId="0" applyNumberFormat="1" applyFont="1" applyFill="1" applyBorder="1" applyAlignment="1" applyProtection="1">
      <alignment horizontal="left" vertical="center"/>
      <protection locked="0"/>
    </xf>
    <xf numFmtId="49" fontId="27" fillId="2" borderId="7" xfId="0" applyNumberFormat="1" applyFont="1" applyFill="1" applyBorder="1" applyAlignment="1" applyProtection="1">
      <alignment horizontal="left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168" fontId="16" fillId="0" borderId="14" xfId="0" applyNumberFormat="1" applyFont="1" applyBorder="1" applyAlignment="1" applyProtection="1">
      <alignment horizontal="center" vertical="center"/>
      <protection locked="0"/>
    </xf>
    <xf numFmtId="168" fontId="16" fillId="0" borderId="7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left" vertical="center"/>
      <protection locked="0"/>
    </xf>
    <xf numFmtId="49" fontId="27" fillId="0" borderId="8" xfId="0" applyNumberFormat="1" applyFont="1" applyBorder="1" applyAlignment="1" applyProtection="1">
      <alignment horizontal="left" vertical="center"/>
      <protection locked="0"/>
    </xf>
    <xf numFmtId="49" fontId="27" fillId="0" borderId="7" xfId="0" applyNumberFormat="1" applyFont="1" applyBorder="1" applyAlignment="1" applyProtection="1">
      <alignment horizontal="left" vertical="center"/>
      <protection locked="0"/>
    </xf>
    <xf numFmtId="49" fontId="18" fillId="4" borderId="3" xfId="0" applyNumberFormat="1" applyFont="1" applyFill="1" applyBorder="1" applyAlignment="1">
      <alignment horizontal="center" vertical="center"/>
    </xf>
    <xf numFmtId="49" fontId="18" fillId="4" borderId="4" xfId="0" applyNumberFormat="1" applyFont="1" applyFill="1" applyBorder="1" applyAlignment="1">
      <alignment horizontal="center" vertical="center"/>
    </xf>
    <xf numFmtId="49" fontId="18" fillId="4" borderId="10" xfId="0" applyNumberFormat="1" applyFont="1" applyFill="1" applyBorder="1" applyAlignment="1">
      <alignment horizontal="center" vertical="center"/>
    </xf>
    <xf numFmtId="49" fontId="19" fillId="8" borderId="3" xfId="0" applyNumberFormat="1" applyFont="1" applyFill="1" applyBorder="1" applyAlignment="1">
      <alignment horizontal="center" vertical="center"/>
    </xf>
    <xf numFmtId="49" fontId="19" fillId="8" borderId="10" xfId="0" applyNumberFormat="1" applyFont="1" applyFill="1" applyBorder="1" applyAlignment="1">
      <alignment horizontal="center" vertical="center"/>
    </xf>
    <xf numFmtId="49" fontId="19" fillId="8" borderId="4" xfId="0" applyNumberFormat="1" applyFont="1" applyFill="1" applyBorder="1" applyAlignment="1">
      <alignment horizontal="center" vertical="center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16" fillId="0" borderId="19" xfId="0" applyNumberFormat="1" applyFont="1" applyBorder="1" applyAlignment="1" applyProtection="1">
      <alignment horizontal="center" vertical="center"/>
      <protection locked="0"/>
    </xf>
    <xf numFmtId="168" fontId="16" fillId="0" borderId="12" xfId="0" applyNumberFormat="1" applyFont="1" applyBorder="1" applyAlignment="1" applyProtection="1">
      <alignment horizontal="center" vertical="center"/>
      <protection locked="0"/>
    </xf>
    <xf numFmtId="168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left" vertical="center"/>
      <protection locked="0"/>
    </xf>
    <xf numFmtId="49" fontId="27" fillId="0" borderId="19" xfId="0" applyNumberFormat="1" applyFont="1" applyBorder="1" applyAlignment="1" applyProtection="1">
      <alignment horizontal="left" vertical="center"/>
      <protection locked="0"/>
    </xf>
    <xf numFmtId="49" fontId="27" fillId="0" borderId="13" xfId="0" applyNumberFormat="1" applyFont="1" applyBorder="1" applyAlignment="1" applyProtection="1">
      <alignment horizontal="left" vertical="center"/>
      <protection locked="0"/>
    </xf>
    <xf numFmtId="0" fontId="16" fillId="0" borderId="59" xfId="0" applyFont="1" applyBorder="1" applyAlignment="1" applyProtection="1">
      <alignment horizontal="center" vertical="center"/>
      <protection locked="0"/>
    </xf>
    <xf numFmtId="0" fontId="27" fillId="2" borderId="63" xfId="0" applyFont="1" applyFill="1" applyBorder="1" applyAlignment="1" applyProtection="1">
      <alignment horizontal="left" vertical="center"/>
      <protection locked="0"/>
    </xf>
    <xf numFmtId="0" fontId="27" fillId="2" borderId="57" xfId="0" applyFont="1" applyFill="1" applyBorder="1" applyAlignment="1" applyProtection="1">
      <alignment horizontal="left" vertical="center"/>
      <protection locked="0"/>
    </xf>
    <xf numFmtId="0" fontId="18" fillId="4" borderId="3" xfId="0" applyFont="1" applyFill="1" applyBorder="1" applyAlignment="1" applyProtection="1">
      <alignment horizontal="center" vertical="center"/>
      <protection locked="0"/>
    </xf>
    <xf numFmtId="0" fontId="16" fillId="0" borderId="45" xfId="0" applyFont="1" applyBorder="1" applyAlignment="1" applyProtection="1">
      <alignment horizontal="center" vertical="center"/>
      <protection locked="0"/>
    </xf>
    <xf numFmtId="0" fontId="16" fillId="0" borderId="44" xfId="0" applyFont="1" applyBorder="1" applyAlignment="1" applyProtection="1">
      <alignment horizontal="center" vertical="center"/>
      <protection locked="0"/>
    </xf>
    <xf numFmtId="49" fontId="18" fillId="4" borderId="60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88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6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88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118" xfId="0" applyNumberFormat="1" applyFont="1" applyBorder="1" applyAlignment="1" applyProtection="1">
      <alignment horizontal="center" vertical="center"/>
      <protection locked="0"/>
    </xf>
    <xf numFmtId="49" fontId="19" fillId="0" borderId="34" xfId="0" applyNumberFormat="1" applyFont="1" applyBorder="1" applyAlignment="1" applyProtection="1">
      <alignment horizontal="center" vertical="center"/>
      <protection locked="0"/>
    </xf>
    <xf numFmtId="49" fontId="16" fillId="0" borderId="34" xfId="0" applyNumberFormat="1" applyFont="1" applyBorder="1" applyAlignment="1" applyProtection="1">
      <alignment horizontal="center" vertical="center"/>
      <protection locked="0"/>
    </xf>
    <xf numFmtId="49" fontId="16" fillId="0" borderId="119" xfId="0" applyNumberFormat="1" applyFont="1" applyBorder="1" applyAlignment="1" applyProtection="1">
      <alignment horizontal="center" vertical="center"/>
      <protection locked="0"/>
    </xf>
    <xf numFmtId="49" fontId="16" fillId="0" borderId="90" xfId="0" applyNumberFormat="1" applyFont="1" applyBorder="1" applyAlignment="1" applyProtection="1">
      <alignment horizontal="center" vertical="center"/>
      <protection locked="0"/>
    </xf>
    <xf numFmtId="49" fontId="16" fillId="0" borderId="91" xfId="0" applyNumberFormat="1" applyFont="1" applyBorder="1" applyAlignment="1" applyProtection="1">
      <alignment horizontal="center" vertical="center"/>
      <protection locked="0"/>
    </xf>
    <xf numFmtId="49" fontId="16" fillId="0" borderId="92" xfId="0" applyNumberFormat="1" applyFont="1" applyBorder="1" applyAlignment="1" applyProtection="1">
      <alignment horizontal="center" vertical="center"/>
      <protection locked="0"/>
    </xf>
    <xf numFmtId="168" fontId="16" fillId="0" borderId="90" xfId="0" applyNumberFormat="1" applyFont="1" applyBorder="1" applyAlignment="1" applyProtection="1">
      <alignment horizontal="center" vertical="center"/>
      <protection locked="0"/>
    </xf>
    <xf numFmtId="168" fontId="16" fillId="0" borderId="91" xfId="0" applyNumberFormat="1" applyFont="1" applyBorder="1" applyAlignment="1" applyProtection="1">
      <alignment horizontal="center" vertical="center"/>
      <protection locked="0"/>
    </xf>
    <xf numFmtId="0" fontId="17" fillId="0" borderId="2" xfId="0" applyFont="1" applyBorder="1" applyAlignment="1" applyProtection="1">
      <alignment horizontal="center"/>
      <protection locked="0"/>
    </xf>
    <xf numFmtId="0" fontId="17" fillId="0" borderId="117" xfId="0" applyFont="1" applyBorder="1" applyAlignment="1" applyProtection="1">
      <alignment horizontal="center"/>
      <protection locked="0"/>
    </xf>
    <xf numFmtId="49" fontId="16" fillId="0" borderId="37" xfId="0" applyNumberFormat="1" applyFont="1" applyBorder="1" applyAlignment="1" applyProtection="1">
      <alignment horizontal="center" vertical="center" wrapText="1"/>
      <protection locked="0"/>
    </xf>
    <xf numFmtId="49" fontId="16" fillId="0" borderId="93" xfId="0" applyNumberFormat="1" applyFont="1" applyBorder="1" applyAlignment="1" applyProtection="1">
      <alignment horizontal="center" vertical="center" wrapText="1"/>
      <protection locked="0"/>
    </xf>
    <xf numFmtId="49" fontId="29" fillId="8" borderId="6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65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5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71" xfId="0" applyNumberFormat="1" applyFont="1" applyBorder="1" applyAlignment="1" applyProtection="1">
      <alignment horizontal="center" vertical="center"/>
      <protection locked="0"/>
    </xf>
    <xf numFmtId="49" fontId="19" fillId="0" borderId="72" xfId="0" applyNumberFormat="1" applyFont="1" applyBorder="1" applyAlignment="1" applyProtection="1">
      <alignment horizontal="center" vertical="center"/>
      <protection locked="0"/>
    </xf>
    <xf numFmtId="49" fontId="16" fillId="0" borderId="72" xfId="0" applyNumberFormat="1" applyFont="1" applyBorder="1" applyAlignment="1" applyProtection="1">
      <alignment horizontal="center" vertical="center"/>
      <protection locked="0"/>
    </xf>
    <xf numFmtId="49" fontId="16" fillId="2" borderId="109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22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23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14" xfId="0" applyNumberFormat="1" applyFont="1" applyBorder="1" applyAlignment="1" applyProtection="1">
      <alignment horizontal="center" vertical="center" wrapText="1"/>
      <protection locked="0"/>
    </xf>
    <xf numFmtId="49" fontId="27" fillId="0" borderId="8" xfId="0" applyNumberFormat="1" applyFont="1" applyBorder="1" applyAlignment="1" applyProtection="1">
      <alignment horizontal="center" vertical="center" wrapText="1"/>
      <protection locked="0"/>
    </xf>
    <xf numFmtId="49" fontId="27" fillId="0" borderId="70" xfId="0" applyNumberFormat="1" applyFont="1" applyBorder="1" applyAlignment="1" applyProtection="1">
      <alignment horizontal="center" vertical="center" wrapText="1"/>
      <protection locked="0"/>
    </xf>
    <xf numFmtId="49" fontId="16" fillId="0" borderId="96" xfId="0" applyNumberFormat="1" applyFont="1" applyBorder="1" applyAlignment="1" applyProtection="1">
      <alignment horizontal="center" vertical="center"/>
      <protection locked="0"/>
    </xf>
    <xf numFmtId="0" fontId="17" fillId="0" borderId="72" xfId="0" applyFont="1" applyBorder="1" applyAlignment="1" applyProtection="1">
      <alignment horizontal="center"/>
      <protection locked="0"/>
    </xf>
    <xf numFmtId="0" fontId="17" fillId="0" borderId="96" xfId="0" applyFont="1" applyBorder="1" applyAlignment="1" applyProtection="1">
      <alignment horizontal="center"/>
      <protection locked="0"/>
    </xf>
    <xf numFmtId="49" fontId="16" fillId="3" borderId="9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2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20" xfId="0" applyNumberFormat="1" applyFont="1" applyBorder="1" applyAlignment="1" applyProtection="1">
      <alignment horizontal="center" vertical="center" wrapText="1"/>
      <protection locked="0"/>
    </xf>
    <xf numFmtId="49" fontId="16" fillId="0" borderId="97" xfId="0" applyNumberFormat="1" applyFont="1" applyBorder="1" applyAlignment="1" applyProtection="1">
      <alignment horizontal="center" vertical="center" wrapText="1"/>
      <protection locked="0"/>
    </xf>
    <xf numFmtId="49" fontId="16" fillId="0" borderId="98" xfId="0" applyNumberFormat="1" applyFont="1" applyBorder="1" applyAlignment="1" applyProtection="1">
      <alignment horizontal="center" vertical="center" wrapText="1"/>
      <protection locked="0"/>
    </xf>
    <xf numFmtId="49" fontId="17" fillId="0" borderId="36" xfId="0" applyNumberFormat="1" applyFont="1" applyBorder="1" applyAlignment="1" applyProtection="1">
      <alignment horizontal="center" vertical="center" wrapText="1"/>
      <protection locked="0"/>
    </xf>
    <xf numFmtId="49" fontId="20" fillId="0" borderId="36" xfId="0" applyNumberFormat="1" applyFont="1" applyBorder="1" applyAlignment="1" applyProtection="1">
      <alignment horizontal="center" vertical="center" wrapText="1"/>
      <protection locked="0"/>
    </xf>
    <xf numFmtId="49" fontId="20" fillId="0" borderId="14" xfId="0" applyNumberFormat="1" applyFont="1" applyBorder="1" applyAlignment="1" applyProtection="1">
      <alignment horizontal="center" vertical="center" wrapText="1"/>
      <protection locked="0"/>
    </xf>
    <xf numFmtId="49" fontId="20" fillId="0" borderId="8" xfId="0" applyNumberFormat="1" applyFont="1" applyBorder="1" applyAlignment="1" applyProtection="1">
      <alignment horizontal="center" vertical="center" wrapText="1"/>
      <protection locked="0"/>
    </xf>
    <xf numFmtId="49" fontId="20" fillId="0" borderId="70" xfId="0" applyNumberFormat="1" applyFont="1" applyBorder="1" applyAlignment="1" applyProtection="1">
      <alignment horizontal="center" vertical="center" wrapText="1"/>
      <protection locked="0"/>
    </xf>
    <xf numFmtId="49" fontId="29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16" fillId="2" borderId="7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94" xfId="3" applyNumberFormat="1" applyFont="1" applyFill="1" applyBorder="1" applyAlignment="1" applyProtection="1">
      <alignment horizontal="center" vertical="center" wrapText="1"/>
      <protection locked="0"/>
    </xf>
    <xf numFmtId="49" fontId="16" fillId="3" borderId="7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3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10" xfId="0" applyNumberFormat="1" applyFont="1" applyBorder="1" applyAlignment="1" applyProtection="1">
      <alignment horizontal="center" vertical="center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5" xfId="0" applyNumberFormat="1" applyFont="1" applyBorder="1" applyAlignment="1" applyProtection="1">
      <alignment horizontal="center" vertical="center"/>
      <protection locked="0"/>
    </xf>
    <xf numFmtId="49" fontId="16" fillId="2" borderId="85" xfId="0" applyNumberFormat="1" applyFont="1" applyFill="1" applyBorder="1" applyAlignment="1" applyProtection="1">
      <alignment horizontal="center" vertical="center" wrapText="1"/>
      <protection locked="0"/>
    </xf>
    <xf numFmtId="0" fontId="6" fillId="0" borderId="29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Alignment="1">
      <alignment horizontal="center" vertical="center"/>
    </xf>
    <xf numFmtId="0" fontId="2" fillId="0" borderId="1" xfId="2" applyAlignment="1">
      <alignment horizontal="center" vertical="center" wrapText="1"/>
    </xf>
    <xf numFmtId="0" fontId="12" fillId="0" borderId="1" xfId="2" applyFont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5" xfId="0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6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34" xfId="0" applyFont="1" applyBorder="1" applyAlignment="1" applyProtection="1">
      <alignment horizontal="center"/>
      <protection locked="0"/>
    </xf>
    <xf numFmtId="49" fontId="16" fillId="2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2" xfId="0" applyNumberFormat="1" applyFont="1" applyBorder="1" applyAlignment="1" applyProtection="1">
      <alignment horizontal="center" vertical="center" wrapText="1"/>
      <protection locked="0"/>
    </xf>
    <xf numFmtId="49" fontId="16" fillId="0" borderId="83" xfId="0" applyNumberFormat="1" applyFont="1" applyBorder="1" applyAlignment="1" applyProtection="1">
      <alignment horizontal="center" vertical="center" wrapText="1"/>
      <protection locked="0"/>
    </xf>
    <xf numFmtId="49" fontId="29" fillId="8" borderId="16" xfId="3" applyNumberFormat="1" applyFont="1" applyFill="1" applyBorder="1" applyAlignment="1" applyProtection="1">
      <alignment horizontal="center" vertical="center" wrapText="1"/>
      <protection locked="0"/>
    </xf>
    <xf numFmtId="0" fontId="16" fillId="5" borderId="3" xfId="0" applyFont="1" applyFill="1" applyBorder="1" applyAlignment="1" applyProtection="1">
      <alignment horizontal="center" vertical="center"/>
      <protection locked="0"/>
    </xf>
    <xf numFmtId="0" fontId="27" fillId="0" borderId="40" xfId="0" applyFont="1" applyBorder="1" applyAlignment="1" applyProtection="1">
      <alignment horizontal="left" vertical="center"/>
      <protection locked="0"/>
    </xf>
    <xf numFmtId="0" fontId="27" fillId="0" borderId="42" xfId="0" applyFont="1" applyBorder="1" applyAlignment="1" applyProtection="1">
      <alignment horizontal="left" vertical="center"/>
      <protection locked="0"/>
    </xf>
    <xf numFmtId="0" fontId="27" fillId="0" borderId="41" xfId="0" applyFont="1" applyBorder="1" applyAlignment="1" applyProtection="1">
      <alignment horizontal="left" vertical="center"/>
      <protection locked="0"/>
    </xf>
    <xf numFmtId="0" fontId="27" fillId="0" borderId="40" xfId="0" applyFont="1" applyBorder="1" applyAlignment="1" applyProtection="1">
      <alignment horizontal="center" vertical="center"/>
      <protection locked="0"/>
    </xf>
    <xf numFmtId="0" fontId="27" fillId="0" borderId="42" xfId="0" applyFont="1" applyBorder="1" applyAlignment="1" applyProtection="1">
      <alignment horizontal="center" vertical="center"/>
      <protection locked="0"/>
    </xf>
    <xf numFmtId="0" fontId="27" fillId="0" borderId="41" xfId="0" applyFont="1" applyBorder="1" applyAlignment="1" applyProtection="1">
      <alignment horizontal="center" vertical="center"/>
      <protection locked="0"/>
    </xf>
    <xf numFmtId="168" fontId="27" fillId="0" borderId="40" xfId="0" applyNumberFormat="1" applyFont="1" applyBorder="1" applyAlignment="1" applyProtection="1">
      <alignment horizontal="center" vertical="center"/>
      <protection locked="0"/>
    </xf>
    <xf numFmtId="168" fontId="27" fillId="0" borderId="42" xfId="0" applyNumberFormat="1" applyFont="1" applyBorder="1" applyAlignment="1" applyProtection="1">
      <alignment horizontal="center" vertical="center"/>
      <protection locked="0"/>
    </xf>
    <xf numFmtId="168" fontId="27" fillId="0" borderId="126" xfId="0" applyNumberFormat="1" applyFont="1" applyBorder="1" applyAlignment="1" applyProtection="1">
      <alignment horizontal="center" vertical="center"/>
      <protection locked="0"/>
    </xf>
    <xf numFmtId="0" fontId="27" fillId="2" borderId="55" xfId="0" applyFont="1" applyFill="1" applyBorder="1" applyAlignment="1" applyProtection="1">
      <alignment horizontal="center" vertical="center"/>
      <protection locked="0"/>
    </xf>
    <xf numFmtId="0" fontId="27" fillId="0" borderId="55" xfId="0" applyFont="1" applyBorder="1" applyAlignment="1" applyProtection="1">
      <alignment horizontal="center" vertical="center"/>
      <protection locked="0"/>
    </xf>
    <xf numFmtId="0" fontId="27" fillId="2" borderId="56" xfId="0" applyFont="1" applyFill="1" applyBorder="1" applyAlignment="1" applyProtection="1">
      <alignment horizontal="left" vertical="center"/>
      <protection locked="0"/>
    </xf>
    <xf numFmtId="0" fontId="27" fillId="2" borderId="56" xfId="0" applyFont="1" applyFill="1" applyBorder="1" applyAlignment="1" applyProtection="1">
      <alignment horizontal="center" vertical="center"/>
      <protection locked="0"/>
    </xf>
    <xf numFmtId="168" fontId="27" fillId="2" borderId="55" xfId="0" applyNumberFormat="1" applyFont="1" applyFill="1" applyBorder="1" applyAlignment="1" applyProtection="1">
      <alignment horizontal="center" vertical="center"/>
      <protection locked="0"/>
    </xf>
    <xf numFmtId="168" fontId="27" fillId="2" borderId="43" xfId="0" applyNumberFormat="1" applyFont="1" applyFill="1" applyBorder="1" applyAlignment="1" applyProtection="1">
      <alignment horizontal="center" vertical="center"/>
      <protection locked="0"/>
    </xf>
    <xf numFmtId="168" fontId="27" fillId="0" borderId="55" xfId="0" applyNumberFormat="1" applyFont="1" applyBorder="1" applyAlignment="1" applyProtection="1">
      <alignment horizontal="center" vertical="center"/>
      <protection locked="0"/>
    </xf>
    <xf numFmtId="168" fontId="27" fillId="0" borderId="43" xfId="0" applyNumberFormat="1" applyFont="1" applyBorder="1" applyAlignment="1" applyProtection="1">
      <alignment horizontal="center" vertical="center"/>
      <protection locked="0"/>
    </xf>
    <xf numFmtId="168" fontId="27" fillId="2" borderId="56" xfId="0" applyNumberFormat="1" applyFont="1" applyFill="1" applyBorder="1" applyAlignment="1" applyProtection="1">
      <alignment horizontal="center" vertical="center"/>
      <protection locked="0"/>
    </xf>
    <xf numFmtId="168" fontId="27" fillId="2" borderId="125" xfId="0" applyNumberFormat="1" applyFont="1" applyFill="1" applyBorder="1" applyAlignment="1" applyProtection="1">
      <alignment horizontal="center" vertical="center"/>
      <protection locked="0"/>
    </xf>
  </cellXfs>
  <cellStyles count="7">
    <cellStyle name="Comma" xfId="1" builtinId="3"/>
    <cellStyle name="Hyperlink" xfId="3" builtinId="8" customBuiltin="1"/>
    <cellStyle name="Normal" xfId="0" builtinId="0"/>
    <cellStyle name="Normal 2" xfId="2" xr:uid="{00000000-0005-0000-0000-000003000000}"/>
    <cellStyle name="Normal 3" xfId="6" xr:uid="{00000000-0005-0000-0000-000004000000}"/>
    <cellStyle name="Percent" xfId="5" builtinId="5"/>
    <cellStyle name="Percent 2" xfId="4" xr:uid="{00000000-0005-0000-0000-000006000000}"/>
  </cellStyles>
  <dxfs count="0"/>
  <tableStyles count="0" defaultTableStyle="TableStyleMedium2" defaultPivotStyle="PivotStyleLight16"/>
  <colors>
    <mruColors>
      <color rgb="FF184888"/>
      <color rgb="FF5E704A"/>
      <color rgb="FF242B1D"/>
      <color rgb="FF252C1D"/>
      <color rgb="FF00863D"/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jp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g"/><Relationship Id="rId9" Type="http://schemas.openxmlformats.org/officeDocument/2006/relationships/image" Target="../media/image9.g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52615</xdr:colOff>
      <xdr:row>2</xdr:row>
      <xdr:rowOff>37193</xdr:rowOff>
    </xdr:from>
    <xdr:to>
      <xdr:col>36</xdr:col>
      <xdr:colOff>353786</xdr:colOff>
      <xdr:row>26</xdr:row>
      <xdr:rowOff>143709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1615" y="672193"/>
          <a:ext cx="6778171" cy="4678516"/>
        </a:xfrm>
        <a:prstGeom prst="rect">
          <a:avLst/>
        </a:prstGeom>
      </xdr:spPr>
    </xdr:pic>
    <xdr:clientData/>
  </xdr:twoCellAnchor>
  <xdr:twoCellAnchor editAs="oneCell">
    <xdr:from>
      <xdr:col>19</xdr:col>
      <xdr:colOff>49892</xdr:colOff>
      <xdr:row>27</xdr:row>
      <xdr:rowOff>47171</xdr:rowOff>
    </xdr:from>
    <xdr:to>
      <xdr:col>36</xdr:col>
      <xdr:colOff>339459</xdr:colOff>
      <xdr:row>51</xdr:row>
      <xdr:rowOff>154214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92" y="5444671"/>
          <a:ext cx="6766567" cy="4679043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95</xdr:col>
      <xdr:colOff>29884</xdr:colOff>
      <xdr:row>2</xdr:row>
      <xdr:rowOff>37355</xdr:rowOff>
    </xdr:from>
    <xdr:to>
      <xdr:col>112</xdr:col>
      <xdr:colOff>351505</xdr:colOff>
      <xdr:row>51</xdr:row>
      <xdr:rowOff>156884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24884" y="679826"/>
          <a:ext cx="6798621" cy="9637058"/>
        </a:xfrm>
        <a:prstGeom prst="rect">
          <a:avLst/>
        </a:prstGeom>
      </xdr:spPr>
    </xdr:pic>
    <xdr:clientData/>
  </xdr:twoCellAnchor>
  <xdr:twoCellAnchor editAs="oneCell">
    <xdr:from>
      <xdr:col>76</xdr:col>
      <xdr:colOff>44823</xdr:colOff>
      <xdr:row>2</xdr:row>
      <xdr:rowOff>52296</xdr:rowOff>
    </xdr:from>
    <xdr:to>
      <xdr:col>93</xdr:col>
      <xdr:colOff>362302</xdr:colOff>
      <xdr:row>51</xdr:row>
      <xdr:rowOff>164353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000823" y="694767"/>
          <a:ext cx="6794479" cy="9629586"/>
        </a:xfrm>
        <a:prstGeom prst="rect">
          <a:avLst/>
        </a:prstGeom>
      </xdr:spPr>
    </xdr:pic>
    <xdr:clientData/>
  </xdr:twoCellAnchor>
  <xdr:twoCellAnchor editAs="oneCell">
    <xdr:from>
      <xdr:col>57</xdr:col>
      <xdr:colOff>37355</xdr:colOff>
      <xdr:row>2</xdr:row>
      <xdr:rowOff>37355</xdr:rowOff>
    </xdr:from>
    <xdr:to>
      <xdr:col>74</xdr:col>
      <xdr:colOff>349929</xdr:colOff>
      <xdr:row>51</xdr:row>
      <xdr:rowOff>141941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54355" y="679826"/>
          <a:ext cx="6789574" cy="9622115"/>
        </a:xfrm>
        <a:prstGeom prst="rect">
          <a:avLst/>
        </a:prstGeom>
      </xdr:spPr>
    </xdr:pic>
    <xdr:clientData/>
  </xdr:twoCellAnchor>
  <xdr:twoCellAnchor>
    <xdr:from>
      <xdr:col>114</xdr:col>
      <xdr:colOff>44826</xdr:colOff>
      <xdr:row>2</xdr:row>
      <xdr:rowOff>52297</xdr:rowOff>
    </xdr:from>
    <xdr:to>
      <xdr:col>131</xdr:col>
      <xdr:colOff>345407</xdr:colOff>
      <xdr:row>51</xdr:row>
      <xdr:rowOff>141942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GrpSpPr/>
      </xdr:nvGrpSpPr>
      <xdr:grpSpPr>
        <a:xfrm>
          <a:off x="43478826" y="687297"/>
          <a:ext cx="6777581" cy="9424145"/>
          <a:chOff x="43478826" y="687297"/>
          <a:chExt cx="6777581" cy="9424145"/>
        </a:xfrm>
      </xdr:grpSpPr>
      <xdr:pic>
        <xdr:nvPicPr>
          <xdr:cNvPr id="18" name="Picture 17">
            <a:extLst>
              <a:ext uri="{FF2B5EF4-FFF2-40B4-BE49-F238E27FC236}">
                <a16:creationId xmlns:a16="http://schemas.microsoft.com/office/drawing/2014/main" id="{00000000-0008-0000-00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478826" y="687297"/>
            <a:ext cx="6777581" cy="9424145"/>
          </a:xfrm>
          <a:prstGeom prst="rect">
            <a:avLst/>
          </a:prstGeom>
        </xdr:spPr>
      </xdr:pic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00000000-0008-0000-0000-000013000000}"/>
              </a:ext>
            </a:extLst>
          </xdr:cNvPr>
          <xdr:cNvSpPr txBox="1"/>
        </xdr:nvSpPr>
        <xdr:spPr>
          <a:xfrm>
            <a:off x="44757417" y="4567118"/>
            <a:ext cx="397416" cy="3277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pPr algn="ctr"/>
            <a:r>
              <a:rPr lang="en-GB" sz="1600" b="0" spc="100" baseline="0">
                <a:solidFill>
                  <a:srgbClr val="184888"/>
                </a:solidFill>
                <a:latin typeface="Arial Narrow" panose="020B0606020202030204" pitchFamily="34" charset="0"/>
                <a:ea typeface="Microsoft YaHei UI" panose="020B0503020204020204" pitchFamily="34" charset="-122"/>
                <a:cs typeface="Segoe UI" panose="020B0502040204020203" pitchFamily="34" charset="0"/>
              </a:rPr>
              <a:t>66</a:t>
            </a:r>
            <a:endParaRPr lang="en-GB" sz="1400" b="0" spc="100" baseline="0">
              <a:solidFill>
                <a:srgbClr val="184888"/>
              </a:solidFill>
              <a:latin typeface="Arial Narrow" panose="020B0606020202030204" pitchFamily="34" charset="0"/>
              <a:ea typeface="Microsoft YaHei UI" panose="020B0503020204020204" pitchFamily="34" charset="-122"/>
              <a:cs typeface="Segoe UI" panose="020B0502040204020203" pitchFamily="34" charset="0"/>
            </a:endParaRPr>
          </a:p>
        </xdr:txBody>
      </xdr:sp>
    </xdr:grpSp>
    <xdr:clientData/>
  </xdr:twoCellAnchor>
  <xdr:twoCellAnchor editAs="oneCell">
    <xdr:from>
      <xdr:col>1</xdr:col>
      <xdr:colOff>239887</xdr:colOff>
      <xdr:row>26</xdr:row>
      <xdr:rowOff>35277</xdr:rowOff>
    </xdr:from>
    <xdr:to>
      <xdr:col>16</xdr:col>
      <xdr:colOff>53634</xdr:colOff>
      <xdr:row>46</xdr:row>
      <xdr:rowOff>176388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0887" y="5242277"/>
          <a:ext cx="5528747" cy="3951111"/>
        </a:xfrm>
        <a:prstGeom prst="rect">
          <a:avLst/>
        </a:prstGeom>
      </xdr:spPr>
    </xdr:pic>
    <xdr:clientData/>
  </xdr:twoCellAnchor>
  <xdr:twoCellAnchor editAs="oneCell">
    <xdr:from>
      <xdr:col>247</xdr:col>
      <xdr:colOff>42334</xdr:colOff>
      <xdr:row>0</xdr:row>
      <xdr:rowOff>28220</xdr:rowOff>
    </xdr:from>
    <xdr:to>
      <xdr:col>264</xdr:col>
      <xdr:colOff>296334</xdr:colOff>
      <xdr:row>36</xdr:row>
      <xdr:rowOff>18043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3768334" y="28220"/>
          <a:ext cx="6731000" cy="7101823"/>
        </a:xfrm>
        <a:prstGeom prst="rect">
          <a:avLst/>
        </a:prstGeom>
      </xdr:spPr>
    </xdr:pic>
    <xdr:clientData/>
  </xdr:twoCellAnchor>
  <xdr:twoCellAnchor editAs="oneCell">
    <xdr:from>
      <xdr:col>247</xdr:col>
      <xdr:colOff>50272</xdr:colOff>
      <xdr:row>0</xdr:row>
      <xdr:rowOff>36158</xdr:rowOff>
    </xdr:from>
    <xdr:to>
      <xdr:col>264</xdr:col>
      <xdr:colOff>304272</xdr:colOff>
      <xdr:row>36</xdr:row>
      <xdr:rowOff>25981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157272" y="36158"/>
          <a:ext cx="6731000" cy="7101823"/>
        </a:xfrm>
        <a:prstGeom prst="rect">
          <a:avLst/>
        </a:prstGeom>
      </xdr:spPr>
    </xdr:pic>
    <xdr:clientData/>
  </xdr:twoCellAnchor>
  <xdr:twoCellAnchor editAs="oneCell">
    <xdr:from>
      <xdr:col>266</xdr:col>
      <xdr:colOff>59266</xdr:colOff>
      <xdr:row>1</xdr:row>
      <xdr:rowOff>153247</xdr:rowOff>
    </xdr:from>
    <xdr:to>
      <xdr:col>283</xdr:col>
      <xdr:colOff>312990</xdr:colOff>
      <xdr:row>45</xdr:row>
      <xdr:rowOff>127848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53133" y="593514"/>
          <a:ext cx="6586790" cy="854286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00000000-0008-0000-0600-000010000000}"/>
            </a:ext>
          </a:extLst>
        </xdr:cNvPr>
        <xdr:cNvGrpSpPr>
          <a:grpSpLocks noChangeAspect="1"/>
        </xdr:cNvGrpSpPr>
      </xdr:nvGrpSpPr>
      <xdr:grpSpPr>
        <a:xfrm>
          <a:off x="816328" y="2480028"/>
          <a:ext cx="1394530" cy="743303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:a16="http://schemas.microsoft.com/office/drawing/2014/main" id="{00000000-0008-0000-06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:a16="http://schemas.microsoft.com/office/drawing/2014/main" id="{00000000-0008-0000-06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:a16="http://schemas.microsoft.com/office/drawing/2014/main" id="{00000000-0008-0000-06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GrpSpPr>
          <a:grpSpLocks noChangeAspect="1"/>
        </xdr:cNvGrpSpPr>
      </xdr:nvGrpSpPr>
      <xdr:grpSpPr>
        <a:xfrm>
          <a:off x="835378" y="809978"/>
          <a:ext cx="1394530" cy="743303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:a16="http://schemas.microsoft.com/office/drawing/2014/main" id="{00000000-0008-0000-06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:a16="http://schemas.microsoft.com/office/drawing/2014/main" id="{00000000-0008-0000-06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:a16="http://schemas.microsoft.com/office/drawing/2014/main" id="{00000000-0008-0000-06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00000000-0008-0000-0600-000017000000}"/>
            </a:ext>
          </a:extLst>
        </xdr:cNvPr>
        <xdr:cNvGrpSpPr>
          <a:grpSpLocks noChangeAspect="1"/>
        </xdr:cNvGrpSpPr>
      </xdr:nvGrpSpPr>
      <xdr:grpSpPr>
        <a:xfrm>
          <a:off x="6046105" y="1012472"/>
          <a:ext cx="587729" cy="271639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:a16="http://schemas.microsoft.com/office/drawing/2014/main" id="{00000000-0008-0000-06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:a16="http://schemas.microsoft.com/office/drawing/2014/main" id="{00000000-0008-0000-06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:a16="http://schemas.microsoft.com/office/drawing/2014/main" id="{00000000-0008-0000-06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:a16="http://schemas.microsoft.com/office/drawing/2014/main" id="{00000000-0008-0000-06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00000000-0008-0000-0600-00001F000000}"/>
            </a:ext>
          </a:extLst>
        </xdr:cNvPr>
        <xdr:cNvGrpSpPr>
          <a:grpSpLocks noChangeAspect="1"/>
        </xdr:cNvGrpSpPr>
      </xdr:nvGrpSpPr>
      <xdr:grpSpPr>
        <a:xfrm>
          <a:off x="6055630" y="2682522"/>
          <a:ext cx="587729" cy="271639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:a16="http://schemas.microsoft.com/office/drawing/2014/main" id="{00000000-0008-0000-06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:a16="http://schemas.microsoft.com/office/drawing/2014/main" id="{00000000-0008-0000-06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id="{00000000-0008-0000-0600-000022000000}"/>
            </a:ext>
          </a:extLst>
        </xdr:cNvPr>
        <xdr:cNvGrpSpPr>
          <a:grpSpLocks noChangeAspect="1"/>
        </xdr:cNvGrpSpPr>
      </xdr:nvGrpSpPr>
      <xdr:grpSpPr>
        <a:xfrm>
          <a:off x="6036580" y="4304947"/>
          <a:ext cx="587729" cy="278695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:a16="http://schemas.microsoft.com/office/drawing/2014/main" id="{00000000-0008-0000-06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:a16="http://schemas.microsoft.com/office/drawing/2014/main" id="{00000000-0008-0000-06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00000000-0008-0000-0600-000025000000}"/>
            </a:ext>
          </a:extLst>
        </xdr:cNvPr>
        <xdr:cNvGrpSpPr>
          <a:grpSpLocks noChangeAspect="1"/>
        </xdr:cNvGrpSpPr>
      </xdr:nvGrpSpPr>
      <xdr:grpSpPr>
        <a:xfrm>
          <a:off x="6081383" y="5974996"/>
          <a:ext cx="621563" cy="289328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:a16="http://schemas.microsoft.com/office/drawing/2014/main" id="{00000000-0008-0000-06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:a16="http://schemas.microsoft.com/office/drawing/2014/main" id="{00000000-0008-0000-06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00000000-0008-0000-0600-00003E000000}"/>
            </a:ext>
          </a:extLst>
        </xdr:cNvPr>
        <xdr:cNvGrpSpPr/>
      </xdr:nvGrpSpPr>
      <xdr:grpSpPr>
        <a:xfrm>
          <a:off x="8142935" y="2823413"/>
          <a:ext cx="2661150" cy="738790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:a16="http://schemas.microsoft.com/office/drawing/2014/main" id="{00000000-0008-0000-06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:a16="http://schemas.microsoft.com/office/drawing/2014/main" id="{00000000-0008-0000-06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:a16="http://schemas.microsoft.com/office/drawing/2014/main" id="{00000000-0008-0000-06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:a16="http://schemas.microsoft.com/office/drawing/2014/main" id="{00000000-0008-0000-06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:a16="http://schemas.microsoft.com/office/drawing/2014/main" id="{00000000-0008-0000-06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:a16="http://schemas.microsoft.com/office/drawing/2014/main" id="{00000000-0008-0000-06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:a16="http://schemas.microsoft.com/office/drawing/2014/main" id="{00000000-0008-0000-06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:a16="http://schemas.microsoft.com/office/drawing/2014/main" id="{00000000-0008-0000-06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:a16="http://schemas.microsoft.com/office/drawing/2014/main" id="{00000000-0008-0000-06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GrpSpPr/>
      </xdr:nvGrpSpPr>
      <xdr:grpSpPr>
        <a:xfrm>
          <a:off x="8687744" y="841398"/>
          <a:ext cx="1501690" cy="740809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:a16="http://schemas.microsoft.com/office/drawing/2014/main" id="{00000000-0008-0000-06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:a16="http://schemas.microsoft.com/office/drawing/2014/main" id="{00000000-0008-0000-06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:a16="http://schemas.microsoft.com/office/drawing/2014/main" id="{00000000-0008-0000-06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:a16="http://schemas.microsoft.com/office/drawing/2014/main" id="{00000000-0008-0000-06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:a16="http://schemas.microsoft.com/office/drawing/2014/main" id="{00000000-0008-0000-06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hyperlink" Target="http://www.476vfightergroup.com/nttr/range.php?id=76" TargetMode="Externa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hyperlink" Target="http://www.476vfightergroup.com/nttr/range.php?id=66" TargetMode="External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5" Type="http://schemas.openxmlformats.org/officeDocument/2006/relationships/drawing" Target="../drawings/drawing1.xm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Relationship Id="rId1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8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JX107"/>
  <sheetViews>
    <sheetView tabSelected="1" showRuler="0" topLeftCell="R1" zoomScaleNormal="100" zoomScaleSheetLayoutView="80" zoomScalePageLayoutView="60" workbookViewId="0">
      <selection activeCell="AP46" sqref="AP46:AR46"/>
    </sheetView>
  </sheetViews>
  <sheetFormatPr defaultColWidth="5.453125" defaultRowHeight="15" customHeight="1" x14ac:dyDescent="0.3"/>
  <cols>
    <col min="1" max="133" width="5.453125" style="48"/>
    <col min="134" max="134" width="5.453125" style="48" customWidth="1"/>
    <col min="135" max="152" width="5.453125" style="48"/>
    <col min="153" max="153" width="5.453125" style="48" customWidth="1"/>
    <col min="154" max="171" width="5.453125" style="48"/>
    <col min="172" max="172" width="5.453125" style="48" customWidth="1"/>
    <col min="173" max="209" width="5.453125" style="48"/>
    <col min="210" max="210" width="5.453125" style="48" customWidth="1"/>
    <col min="211" max="228" width="5.453125" style="48"/>
    <col min="229" max="229" width="5.453125" style="48" customWidth="1"/>
    <col min="230" max="247" width="5.453125" style="48"/>
    <col min="248" max="248" width="5.453125" style="48" customWidth="1"/>
    <col min="249" max="266" width="5.453125" style="48"/>
    <col min="267" max="267" width="5.453125" style="48" customWidth="1"/>
    <col min="268" max="16384" width="5.453125" style="48"/>
  </cols>
  <sheetData>
    <row r="1" spans="1:284" ht="35.25" customHeight="1" x14ac:dyDescent="0.3">
      <c r="A1" s="335" t="s">
        <v>227</v>
      </c>
      <c r="B1" s="336"/>
      <c r="C1" s="336"/>
      <c r="D1" s="336"/>
      <c r="E1" s="336"/>
      <c r="F1" s="337"/>
      <c r="G1" s="338" t="s">
        <v>0</v>
      </c>
      <c r="H1" s="339"/>
      <c r="I1" s="339"/>
      <c r="J1" s="339"/>
      <c r="K1" s="339"/>
      <c r="L1" s="340"/>
      <c r="M1" s="320" t="s">
        <v>243</v>
      </c>
      <c r="N1" s="321"/>
      <c r="O1" s="321"/>
      <c r="P1" s="321"/>
      <c r="Q1" s="321"/>
      <c r="R1" s="322"/>
      <c r="S1" s="164"/>
      <c r="T1" s="315" t="s">
        <v>227</v>
      </c>
      <c r="U1" s="315"/>
      <c r="V1" s="315"/>
      <c r="W1" s="315"/>
      <c r="X1" s="315"/>
      <c r="Y1" s="315"/>
      <c r="Z1" s="301" t="s">
        <v>0</v>
      </c>
      <c r="AA1" s="301"/>
      <c r="AB1" s="301"/>
      <c r="AC1" s="301"/>
      <c r="AD1" s="301"/>
      <c r="AE1" s="301"/>
      <c r="AF1" s="302" t="s">
        <v>243</v>
      </c>
      <c r="AG1" s="302"/>
      <c r="AH1" s="302"/>
      <c r="AI1" s="302"/>
      <c r="AJ1" s="302"/>
      <c r="AK1" s="302"/>
      <c r="AL1" s="164"/>
      <c r="AM1" s="335" t="s">
        <v>227</v>
      </c>
      <c r="AN1" s="336"/>
      <c r="AO1" s="336"/>
      <c r="AP1" s="336"/>
      <c r="AQ1" s="336"/>
      <c r="AR1" s="337"/>
      <c r="AS1" s="338" t="s">
        <v>0</v>
      </c>
      <c r="AT1" s="339"/>
      <c r="AU1" s="339"/>
      <c r="AV1" s="339"/>
      <c r="AW1" s="339"/>
      <c r="AX1" s="340"/>
      <c r="AY1" s="320" t="s">
        <v>243</v>
      </c>
      <c r="AZ1" s="321"/>
      <c r="BA1" s="321"/>
      <c r="BB1" s="321"/>
      <c r="BC1" s="321"/>
      <c r="BD1" s="322"/>
      <c r="BE1" s="164"/>
      <c r="BF1" s="315" t="str">
        <f>$T$1</f>
        <v>FUN MAP</v>
      </c>
      <c r="BG1" s="315"/>
      <c r="BH1" s="315"/>
      <c r="BI1" s="315"/>
      <c r="BJ1" s="315"/>
      <c r="BK1" s="315"/>
      <c r="BL1" s="301" t="str">
        <f>$Z$1</f>
        <v>MISSION DATA CARD</v>
      </c>
      <c r="BM1" s="301"/>
      <c r="BN1" s="301"/>
      <c r="BO1" s="301"/>
      <c r="BP1" s="301"/>
      <c r="BQ1" s="301"/>
      <c r="BR1" s="302" t="str">
        <f>$AF$1</f>
        <v>NTTR</v>
      </c>
      <c r="BS1" s="302"/>
      <c r="BT1" s="302"/>
      <c r="BU1" s="302"/>
      <c r="BV1" s="302"/>
      <c r="BW1" s="302"/>
      <c r="BX1" s="164"/>
      <c r="BY1" s="315" t="str">
        <f>$T$1</f>
        <v>FUN MAP</v>
      </c>
      <c r="BZ1" s="315"/>
      <c r="CA1" s="315"/>
      <c r="CB1" s="315"/>
      <c r="CC1" s="315"/>
      <c r="CD1" s="315"/>
      <c r="CE1" s="301" t="str">
        <f>$Z$1</f>
        <v>MISSION DATA CARD</v>
      </c>
      <c r="CF1" s="301"/>
      <c r="CG1" s="301"/>
      <c r="CH1" s="301"/>
      <c r="CI1" s="301"/>
      <c r="CJ1" s="301"/>
      <c r="CK1" s="302" t="str">
        <f>$AF$1</f>
        <v>NTTR</v>
      </c>
      <c r="CL1" s="302"/>
      <c r="CM1" s="302"/>
      <c r="CN1" s="302"/>
      <c r="CO1" s="302"/>
      <c r="CP1" s="302"/>
      <c r="CQ1" s="164"/>
      <c r="CR1" s="315" t="str">
        <f>$T$1</f>
        <v>FUN MAP</v>
      </c>
      <c r="CS1" s="315"/>
      <c r="CT1" s="315"/>
      <c r="CU1" s="315"/>
      <c r="CV1" s="315"/>
      <c r="CW1" s="315"/>
      <c r="CX1" s="301" t="str">
        <f>$Z$1</f>
        <v>MISSION DATA CARD</v>
      </c>
      <c r="CY1" s="301"/>
      <c r="CZ1" s="301"/>
      <c r="DA1" s="301"/>
      <c r="DB1" s="301"/>
      <c r="DC1" s="301"/>
      <c r="DD1" s="302" t="str">
        <f>$AF$1</f>
        <v>NTTR</v>
      </c>
      <c r="DE1" s="302"/>
      <c r="DF1" s="302"/>
      <c r="DG1" s="302"/>
      <c r="DH1" s="302"/>
      <c r="DI1" s="302"/>
      <c r="DJ1" s="164"/>
      <c r="DK1" s="315" t="str">
        <f>$T$1</f>
        <v>FUN MAP</v>
      </c>
      <c r="DL1" s="315"/>
      <c r="DM1" s="315"/>
      <c r="DN1" s="315"/>
      <c r="DO1" s="315"/>
      <c r="DP1" s="315"/>
      <c r="DQ1" s="301" t="str">
        <f>$Z$1</f>
        <v>MISSION DATA CARD</v>
      </c>
      <c r="DR1" s="301"/>
      <c r="DS1" s="301"/>
      <c r="DT1" s="301"/>
      <c r="DU1" s="301"/>
      <c r="DV1" s="301"/>
      <c r="DW1" s="302" t="str">
        <f>$AF$1</f>
        <v>NTTR</v>
      </c>
      <c r="DX1" s="302"/>
      <c r="DY1" s="302"/>
      <c r="DZ1" s="302"/>
      <c r="EA1" s="302"/>
      <c r="EB1" s="302"/>
      <c r="EC1" s="164"/>
      <c r="ED1" s="315" t="str">
        <f>$T$1</f>
        <v>FUN MAP</v>
      </c>
      <c r="EE1" s="315"/>
      <c r="EF1" s="315"/>
      <c r="EG1" s="315"/>
      <c r="EH1" s="315"/>
      <c r="EI1" s="315"/>
      <c r="EJ1" s="301" t="str">
        <f>$Z$1</f>
        <v>MISSION DATA CARD</v>
      </c>
      <c r="EK1" s="301"/>
      <c r="EL1" s="301"/>
      <c r="EM1" s="301"/>
      <c r="EN1" s="301"/>
      <c r="EO1" s="301"/>
      <c r="EP1" s="302" t="str">
        <f>$AF$1</f>
        <v>NTTR</v>
      </c>
      <c r="EQ1" s="302"/>
      <c r="ER1" s="302"/>
      <c r="ES1" s="302"/>
      <c r="ET1" s="302"/>
      <c r="EU1" s="302"/>
      <c r="EV1" s="164"/>
      <c r="EW1" s="315" t="str">
        <f>$T$1</f>
        <v>FUN MAP</v>
      </c>
      <c r="EX1" s="315"/>
      <c r="EY1" s="315"/>
      <c r="EZ1" s="315"/>
      <c r="FA1" s="315"/>
      <c r="FB1" s="315"/>
      <c r="FC1" s="301" t="str">
        <f>$Z$1</f>
        <v>MISSION DATA CARD</v>
      </c>
      <c r="FD1" s="301"/>
      <c r="FE1" s="301"/>
      <c r="FF1" s="301"/>
      <c r="FG1" s="301"/>
      <c r="FH1" s="301"/>
      <c r="FI1" s="302" t="str">
        <f>$AF$1</f>
        <v>NTTR</v>
      </c>
      <c r="FJ1" s="302"/>
      <c r="FK1" s="302"/>
      <c r="FL1" s="302"/>
      <c r="FM1" s="302"/>
      <c r="FN1" s="302"/>
      <c r="FO1" s="164"/>
      <c r="FP1" s="315" t="str">
        <f>$T$1</f>
        <v>FUN MAP</v>
      </c>
      <c r="FQ1" s="315"/>
      <c r="FR1" s="315"/>
      <c r="FS1" s="315"/>
      <c r="FT1" s="315"/>
      <c r="FU1" s="315"/>
      <c r="FV1" s="301" t="str">
        <f>$Z$1</f>
        <v>MISSION DATA CARD</v>
      </c>
      <c r="FW1" s="301"/>
      <c r="FX1" s="301"/>
      <c r="FY1" s="301"/>
      <c r="FZ1" s="301"/>
      <c r="GA1" s="301"/>
      <c r="GB1" s="302" t="str">
        <f>$AF$1</f>
        <v>NTTR</v>
      </c>
      <c r="GC1" s="302"/>
      <c r="GD1" s="302"/>
      <c r="GE1" s="302"/>
      <c r="GF1" s="302"/>
      <c r="GG1" s="302"/>
      <c r="GH1" s="164"/>
      <c r="GI1" s="315" t="str">
        <f>$T$1</f>
        <v>FUN MAP</v>
      </c>
      <c r="GJ1" s="315"/>
      <c r="GK1" s="315"/>
      <c r="GL1" s="315"/>
      <c r="GM1" s="315"/>
      <c r="GN1" s="315"/>
      <c r="GO1" s="301" t="str">
        <f>$Z$1</f>
        <v>MISSION DATA CARD</v>
      </c>
      <c r="GP1" s="301"/>
      <c r="GQ1" s="301"/>
      <c r="GR1" s="301"/>
      <c r="GS1" s="301"/>
      <c r="GT1" s="301"/>
      <c r="GU1" s="302" t="str">
        <f>$AF$1</f>
        <v>NTTR</v>
      </c>
      <c r="GV1" s="302"/>
      <c r="GW1" s="302"/>
      <c r="GX1" s="302"/>
      <c r="GY1" s="302"/>
      <c r="GZ1" s="320"/>
      <c r="HA1" s="164"/>
      <c r="HB1" s="315" t="str">
        <f>$T$1</f>
        <v>FUN MAP</v>
      </c>
      <c r="HC1" s="315"/>
      <c r="HD1" s="315"/>
      <c r="HE1" s="315"/>
      <c r="HF1" s="315"/>
      <c r="HG1" s="315"/>
      <c r="HH1" s="301" t="str">
        <f>$Z$1</f>
        <v>MISSION DATA CARD</v>
      </c>
      <c r="HI1" s="301"/>
      <c r="HJ1" s="301"/>
      <c r="HK1" s="301"/>
      <c r="HL1" s="301"/>
      <c r="HM1" s="301"/>
      <c r="HN1" s="302" t="str">
        <f>$AF$1</f>
        <v>NTTR</v>
      </c>
      <c r="HO1" s="302"/>
      <c r="HP1" s="302"/>
      <c r="HQ1" s="302"/>
      <c r="HR1" s="302"/>
      <c r="HS1" s="302"/>
      <c r="HT1" s="140"/>
      <c r="HU1" s="315" t="str">
        <f>$T$1</f>
        <v>FUN MAP</v>
      </c>
      <c r="HV1" s="315"/>
      <c r="HW1" s="315"/>
      <c r="HX1" s="315"/>
      <c r="HY1" s="315"/>
      <c r="HZ1" s="315"/>
      <c r="IA1" s="301" t="str">
        <f>$Z$1</f>
        <v>MISSION DATA CARD</v>
      </c>
      <c r="IB1" s="301"/>
      <c r="IC1" s="301"/>
      <c r="ID1" s="301"/>
      <c r="IE1" s="301"/>
      <c r="IF1" s="301"/>
      <c r="IG1" s="302" t="str">
        <f>$AF$1</f>
        <v>NTTR</v>
      </c>
      <c r="IH1" s="302"/>
      <c r="II1" s="302"/>
      <c r="IJ1" s="302"/>
      <c r="IK1" s="302"/>
      <c r="IL1" s="320"/>
      <c r="IM1" s="140"/>
      <c r="IN1" s="185"/>
      <c r="IO1" s="186"/>
      <c r="IP1" s="186"/>
      <c r="IQ1" s="186"/>
      <c r="IR1" s="186"/>
      <c r="IS1" s="186"/>
      <c r="IT1" s="186"/>
      <c r="IU1" s="186"/>
      <c r="IV1" s="186"/>
      <c r="IW1" s="186"/>
      <c r="IX1" s="186"/>
      <c r="IY1" s="186"/>
      <c r="IZ1" s="186"/>
      <c r="JA1" s="186"/>
      <c r="JB1" s="186"/>
      <c r="JC1" s="186"/>
      <c r="JD1" s="186"/>
      <c r="JE1" s="187"/>
      <c r="JG1" s="185"/>
      <c r="JH1" s="186"/>
      <c r="JI1" s="186"/>
      <c r="JJ1" s="186"/>
      <c r="JK1" s="186"/>
      <c r="JL1" s="186"/>
      <c r="JM1" s="186"/>
      <c r="JN1" s="186"/>
      <c r="JO1" s="186"/>
      <c r="JP1" s="186"/>
      <c r="JQ1" s="186"/>
      <c r="JR1" s="186"/>
      <c r="JS1" s="186"/>
      <c r="JT1" s="186"/>
      <c r="JU1" s="186"/>
      <c r="JV1" s="186"/>
      <c r="JW1" s="186"/>
      <c r="JX1" s="187"/>
    </row>
    <row r="2" spans="1:284" ht="15" customHeight="1" x14ac:dyDescent="0.3">
      <c r="A2" s="341" t="s">
        <v>312</v>
      </c>
      <c r="B2" s="342"/>
      <c r="C2" s="342"/>
      <c r="D2" s="342"/>
      <c r="E2" s="342"/>
      <c r="F2" s="342"/>
      <c r="G2" s="342"/>
      <c r="H2" s="342"/>
      <c r="I2" s="342"/>
      <c r="J2" s="342"/>
      <c r="K2" s="342"/>
      <c r="L2" s="342"/>
      <c r="M2" s="342"/>
      <c r="N2" s="342"/>
      <c r="O2" s="342"/>
      <c r="P2" s="342"/>
      <c r="Q2" s="342"/>
      <c r="R2" s="343"/>
      <c r="S2" s="165"/>
      <c r="T2" s="303" t="s">
        <v>245</v>
      </c>
      <c r="U2" s="304"/>
      <c r="V2" s="304"/>
      <c r="W2" s="304"/>
      <c r="X2" s="304"/>
      <c r="Y2" s="304"/>
      <c r="Z2" s="304"/>
      <c r="AA2" s="304"/>
      <c r="AB2" s="304"/>
      <c r="AC2" s="304"/>
      <c r="AD2" s="304"/>
      <c r="AE2" s="304"/>
      <c r="AF2" s="304"/>
      <c r="AG2" s="304"/>
      <c r="AH2" s="304"/>
      <c r="AI2" s="304"/>
      <c r="AJ2" s="304"/>
      <c r="AK2" s="305"/>
      <c r="AL2" s="165"/>
      <c r="AM2" s="267" t="s">
        <v>806</v>
      </c>
      <c r="AN2" s="268"/>
      <c r="AO2" s="268"/>
      <c r="AP2" s="268"/>
      <c r="AQ2" s="268"/>
      <c r="AR2" s="268"/>
      <c r="AS2" s="268"/>
      <c r="AT2" s="268"/>
      <c r="AU2" s="268"/>
      <c r="AV2" s="268"/>
      <c r="AW2" s="268"/>
      <c r="AX2" s="277"/>
      <c r="AY2" s="268" t="s">
        <v>401</v>
      </c>
      <c r="AZ2" s="268"/>
      <c r="BA2" s="268"/>
      <c r="BB2" s="268"/>
      <c r="BC2" s="268"/>
      <c r="BD2" s="269"/>
      <c r="BE2" s="165"/>
      <c r="BF2" s="303" t="s">
        <v>936</v>
      </c>
      <c r="BG2" s="304"/>
      <c r="BH2" s="304"/>
      <c r="BI2" s="304"/>
      <c r="BJ2" s="304"/>
      <c r="BK2" s="304"/>
      <c r="BL2" s="304"/>
      <c r="BM2" s="304"/>
      <c r="BN2" s="304"/>
      <c r="BO2" s="304"/>
      <c r="BP2" s="304"/>
      <c r="BQ2" s="304"/>
      <c r="BR2" s="304"/>
      <c r="BS2" s="304"/>
      <c r="BT2" s="304"/>
      <c r="BU2" s="304"/>
      <c r="BV2" s="304"/>
      <c r="BW2" s="305"/>
      <c r="BX2" s="165"/>
      <c r="BY2" s="303" t="s">
        <v>3958</v>
      </c>
      <c r="BZ2" s="304"/>
      <c r="CA2" s="304"/>
      <c r="CB2" s="304"/>
      <c r="CC2" s="304"/>
      <c r="CD2" s="304"/>
      <c r="CE2" s="304"/>
      <c r="CF2" s="304"/>
      <c r="CG2" s="304"/>
      <c r="CH2" s="304"/>
      <c r="CI2" s="304"/>
      <c r="CJ2" s="304"/>
      <c r="CK2" s="304"/>
      <c r="CL2" s="304"/>
      <c r="CM2" s="304"/>
      <c r="CN2" s="304"/>
      <c r="CO2" s="304"/>
      <c r="CP2" s="305"/>
      <c r="CQ2" s="165"/>
      <c r="CR2" s="303" t="s">
        <v>3957</v>
      </c>
      <c r="CS2" s="304"/>
      <c r="CT2" s="304"/>
      <c r="CU2" s="304"/>
      <c r="CV2" s="304"/>
      <c r="CW2" s="304"/>
      <c r="CX2" s="304"/>
      <c r="CY2" s="304"/>
      <c r="CZ2" s="304"/>
      <c r="DA2" s="304"/>
      <c r="DB2" s="304"/>
      <c r="DC2" s="304"/>
      <c r="DD2" s="304"/>
      <c r="DE2" s="304"/>
      <c r="DF2" s="304"/>
      <c r="DG2" s="304"/>
      <c r="DH2" s="304"/>
      <c r="DI2" s="305"/>
      <c r="DJ2" s="173"/>
      <c r="DK2" s="303" t="s">
        <v>3956</v>
      </c>
      <c r="DL2" s="304"/>
      <c r="DM2" s="304"/>
      <c r="DN2" s="304"/>
      <c r="DO2" s="304"/>
      <c r="DP2" s="304"/>
      <c r="DQ2" s="304"/>
      <c r="DR2" s="304"/>
      <c r="DS2" s="304"/>
      <c r="DT2" s="304"/>
      <c r="DU2" s="304"/>
      <c r="DV2" s="304"/>
      <c r="DW2" s="304"/>
      <c r="DX2" s="304"/>
      <c r="DY2" s="304"/>
      <c r="DZ2" s="304"/>
      <c r="EA2" s="304"/>
      <c r="EB2" s="305"/>
      <c r="EC2" s="173"/>
      <c r="ED2" s="398" t="s">
        <v>254</v>
      </c>
      <c r="EE2" s="399"/>
      <c r="EF2" s="399"/>
      <c r="EG2" s="399"/>
      <c r="EH2" s="399"/>
      <c r="EI2" s="399"/>
      <c r="EJ2" s="399"/>
      <c r="EK2" s="399"/>
      <c r="EL2" s="399"/>
      <c r="EM2" s="399"/>
      <c r="EN2" s="399"/>
      <c r="EO2" s="399"/>
      <c r="EP2" s="399"/>
      <c r="EQ2" s="399"/>
      <c r="ER2" s="399"/>
      <c r="ES2" s="399"/>
      <c r="ET2" s="399"/>
      <c r="EU2" s="400"/>
      <c r="EV2" s="180"/>
      <c r="EW2" s="398" t="s">
        <v>254</v>
      </c>
      <c r="EX2" s="399"/>
      <c r="EY2" s="399"/>
      <c r="EZ2" s="399"/>
      <c r="FA2" s="399"/>
      <c r="FB2" s="399"/>
      <c r="FC2" s="399"/>
      <c r="FD2" s="399"/>
      <c r="FE2" s="399"/>
      <c r="FF2" s="399"/>
      <c r="FG2" s="399"/>
      <c r="FH2" s="399"/>
      <c r="FI2" s="399"/>
      <c r="FJ2" s="399"/>
      <c r="FK2" s="399"/>
      <c r="FL2" s="399"/>
      <c r="FM2" s="399"/>
      <c r="FN2" s="400"/>
      <c r="FO2" s="180"/>
      <c r="FP2" s="398" t="s">
        <v>254</v>
      </c>
      <c r="FQ2" s="399"/>
      <c r="FR2" s="399"/>
      <c r="FS2" s="399"/>
      <c r="FT2" s="399"/>
      <c r="FU2" s="399"/>
      <c r="FV2" s="399"/>
      <c r="FW2" s="399"/>
      <c r="FX2" s="399"/>
      <c r="FY2" s="399"/>
      <c r="FZ2" s="399"/>
      <c r="GA2" s="399"/>
      <c r="GB2" s="399"/>
      <c r="GC2" s="399"/>
      <c r="GD2" s="399"/>
      <c r="GE2" s="399"/>
      <c r="GF2" s="399"/>
      <c r="GG2" s="400"/>
      <c r="GH2" s="180"/>
      <c r="GI2" s="398" t="s">
        <v>254</v>
      </c>
      <c r="GJ2" s="399"/>
      <c r="GK2" s="399"/>
      <c r="GL2" s="399"/>
      <c r="GM2" s="399"/>
      <c r="GN2" s="399"/>
      <c r="GO2" s="399"/>
      <c r="GP2" s="399"/>
      <c r="GQ2" s="399"/>
      <c r="GR2" s="399"/>
      <c r="GS2" s="399"/>
      <c r="GT2" s="399"/>
      <c r="GU2" s="399"/>
      <c r="GV2" s="399"/>
      <c r="GW2" s="399"/>
      <c r="GX2" s="399"/>
      <c r="GY2" s="399"/>
      <c r="GZ2" s="400"/>
      <c r="HA2" s="180"/>
      <c r="HB2" s="398" t="s">
        <v>254</v>
      </c>
      <c r="HC2" s="399"/>
      <c r="HD2" s="399"/>
      <c r="HE2" s="399"/>
      <c r="HF2" s="399"/>
      <c r="HG2" s="399"/>
      <c r="HH2" s="399"/>
      <c r="HI2" s="399"/>
      <c r="HJ2" s="399"/>
      <c r="HK2" s="399"/>
      <c r="HL2" s="399"/>
      <c r="HM2" s="399"/>
      <c r="HN2" s="399"/>
      <c r="HO2" s="399"/>
      <c r="HP2" s="399"/>
      <c r="HQ2" s="399"/>
      <c r="HR2" s="399"/>
      <c r="HS2" s="400"/>
      <c r="HT2" s="132"/>
      <c r="HU2" s="398" t="s">
        <v>254</v>
      </c>
      <c r="HV2" s="399"/>
      <c r="HW2" s="399"/>
      <c r="HX2" s="399"/>
      <c r="HY2" s="399"/>
      <c r="HZ2" s="399"/>
      <c r="IA2" s="399"/>
      <c r="IB2" s="399"/>
      <c r="IC2" s="399"/>
      <c r="ID2" s="399"/>
      <c r="IE2" s="399"/>
      <c r="IF2" s="399"/>
      <c r="IG2" s="399"/>
      <c r="IH2" s="399"/>
      <c r="II2" s="399"/>
      <c r="IJ2" s="399"/>
      <c r="IK2" s="399"/>
      <c r="IL2" s="400"/>
      <c r="IM2" s="132"/>
      <c r="IN2" s="188"/>
      <c r="IO2" s="189"/>
      <c r="IP2" s="189"/>
      <c r="IQ2" s="189"/>
      <c r="IR2" s="189"/>
      <c r="IS2" s="189"/>
      <c r="IT2" s="189"/>
      <c r="IU2" s="189"/>
      <c r="IV2" s="189"/>
      <c r="IW2" s="189"/>
      <c r="IX2" s="189"/>
      <c r="IY2" s="189"/>
      <c r="IZ2" s="189"/>
      <c r="JA2" s="189"/>
      <c r="JB2" s="189"/>
      <c r="JC2" s="189"/>
      <c r="JD2" s="189"/>
      <c r="JE2" s="190"/>
      <c r="JG2" s="188"/>
      <c r="JH2" s="189"/>
      <c r="JI2" s="189"/>
      <c r="JJ2" s="189"/>
      <c r="JK2" s="189"/>
      <c r="JL2" s="189"/>
      <c r="JM2" s="189"/>
      <c r="JN2" s="189"/>
      <c r="JO2" s="189"/>
      <c r="JP2" s="189"/>
      <c r="JQ2" s="189"/>
      <c r="JR2" s="189"/>
      <c r="JS2" s="189"/>
      <c r="JT2" s="189"/>
      <c r="JU2" s="189"/>
      <c r="JV2" s="189"/>
      <c r="JW2" s="189"/>
      <c r="JX2" s="190"/>
    </row>
    <row r="3" spans="1:284" ht="15" customHeight="1" x14ac:dyDescent="0.3">
      <c r="A3" s="344" t="s">
        <v>305</v>
      </c>
      <c r="B3" s="344"/>
      <c r="C3" s="344" t="s">
        <v>304</v>
      </c>
      <c r="D3" s="344"/>
      <c r="E3" s="344" t="s">
        <v>230</v>
      </c>
      <c r="F3" s="344"/>
      <c r="G3" s="344"/>
      <c r="H3" s="344"/>
      <c r="I3" s="344"/>
      <c r="J3" s="344" t="s">
        <v>305</v>
      </c>
      <c r="K3" s="344"/>
      <c r="L3" s="344" t="s">
        <v>304</v>
      </c>
      <c r="M3" s="344"/>
      <c r="N3" s="344" t="s">
        <v>230</v>
      </c>
      <c r="O3" s="344"/>
      <c r="P3" s="344"/>
      <c r="Q3" s="344"/>
      <c r="R3" s="344"/>
      <c r="S3" s="166"/>
      <c r="T3" s="292"/>
      <c r="U3" s="293"/>
      <c r="V3" s="293"/>
      <c r="W3" s="293"/>
      <c r="X3" s="293"/>
      <c r="Y3" s="293"/>
      <c r="Z3" s="293"/>
      <c r="AA3" s="293"/>
      <c r="AB3" s="293"/>
      <c r="AC3" s="293"/>
      <c r="AD3" s="293"/>
      <c r="AE3" s="293"/>
      <c r="AF3" s="293"/>
      <c r="AG3" s="293"/>
      <c r="AH3" s="293"/>
      <c r="AI3" s="293"/>
      <c r="AJ3" s="293"/>
      <c r="AK3" s="294"/>
      <c r="AL3" s="166"/>
      <c r="AM3" s="271" t="s">
        <v>380</v>
      </c>
      <c r="AN3" s="271"/>
      <c r="AO3" s="271"/>
      <c r="AP3" s="271" t="s">
        <v>377</v>
      </c>
      <c r="AQ3" s="271"/>
      <c r="AR3" s="271"/>
      <c r="AS3" s="265" t="s">
        <v>378</v>
      </c>
      <c r="AT3" s="265"/>
      <c r="AU3" s="265"/>
      <c r="AV3" s="265" t="s">
        <v>379</v>
      </c>
      <c r="AW3" s="265"/>
      <c r="AX3" s="278"/>
      <c r="AY3" s="270" t="s">
        <v>17</v>
      </c>
      <c r="AZ3" s="271"/>
      <c r="BA3" s="271"/>
      <c r="BB3" s="52" t="s">
        <v>402</v>
      </c>
      <c r="BC3" s="271" t="s">
        <v>403</v>
      </c>
      <c r="BD3" s="271"/>
      <c r="BE3" s="166"/>
      <c r="BF3" s="292"/>
      <c r="BG3" s="293"/>
      <c r="BH3" s="293"/>
      <c r="BI3" s="293"/>
      <c r="BJ3" s="293"/>
      <c r="BK3" s="293"/>
      <c r="BL3" s="293"/>
      <c r="BM3" s="293"/>
      <c r="BN3" s="293"/>
      <c r="BO3" s="293"/>
      <c r="BP3" s="293"/>
      <c r="BQ3" s="293"/>
      <c r="BR3" s="293"/>
      <c r="BS3" s="293"/>
      <c r="BT3" s="293"/>
      <c r="BU3" s="293"/>
      <c r="BV3" s="293"/>
      <c r="BW3" s="294"/>
      <c r="BX3" s="166"/>
      <c r="BY3" s="292"/>
      <c r="BZ3" s="293"/>
      <c r="CA3" s="293"/>
      <c r="CB3" s="293"/>
      <c r="CC3" s="293"/>
      <c r="CD3" s="293"/>
      <c r="CE3" s="293"/>
      <c r="CF3" s="293"/>
      <c r="CG3" s="293"/>
      <c r="CH3" s="293"/>
      <c r="CI3" s="293"/>
      <c r="CJ3" s="293"/>
      <c r="CK3" s="293"/>
      <c r="CL3" s="293"/>
      <c r="CM3" s="293"/>
      <c r="CN3" s="293"/>
      <c r="CO3" s="293"/>
      <c r="CP3" s="294"/>
      <c r="CQ3" s="166"/>
      <c r="CR3" s="292"/>
      <c r="CS3" s="293"/>
      <c r="CT3" s="293"/>
      <c r="CU3" s="293"/>
      <c r="CV3" s="293"/>
      <c r="CW3" s="293"/>
      <c r="CX3" s="293"/>
      <c r="CY3" s="293"/>
      <c r="CZ3" s="293"/>
      <c r="DA3" s="293"/>
      <c r="DB3" s="293"/>
      <c r="DC3" s="293"/>
      <c r="DD3" s="293"/>
      <c r="DE3" s="293"/>
      <c r="DF3" s="293"/>
      <c r="DG3" s="293"/>
      <c r="DH3" s="293"/>
      <c r="DI3" s="294"/>
      <c r="DJ3" s="174"/>
      <c r="DK3" s="292"/>
      <c r="DL3" s="293"/>
      <c r="DM3" s="293"/>
      <c r="DN3" s="293"/>
      <c r="DO3" s="293"/>
      <c r="DP3" s="293"/>
      <c r="DQ3" s="293"/>
      <c r="DR3" s="293"/>
      <c r="DS3" s="293"/>
      <c r="DT3" s="293"/>
      <c r="DU3" s="293"/>
      <c r="DV3" s="293"/>
      <c r="DW3" s="293"/>
      <c r="DX3" s="293"/>
      <c r="DY3" s="293"/>
      <c r="DZ3" s="293"/>
      <c r="EA3" s="293"/>
      <c r="EB3" s="294"/>
      <c r="EC3" s="174"/>
      <c r="ED3" s="234" t="s">
        <v>246</v>
      </c>
      <c r="EE3" s="235"/>
      <c r="EF3" s="235"/>
      <c r="EG3" s="235"/>
      <c r="EH3" s="235"/>
      <c r="EI3" s="235"/>
      <c r="EJ3" s="235"/>
      <c r="EK3" s="235"/>
      <c r="EL3" s="235"/>
      <c r="EM3" s="235"/>
      <c r="EN3" s="235"/>
      <c r="EO3" s="235"/>
      <c r="EP3" s="235"/>
      <c r="EQ3" s="235"/>
      <c r="ER3" s="235"/>
      <c r="ES3" s="235"/>
      <c r="ET3" s="235"/>
      <c r="EU3" s="236"/>
      <c r="EV3" s="181"/>
      <c r="EW3" s="401" t="s">
        <v>946</v>
      </c>
      <c r="EX3" s="402"/>
      <c r="EY3" s="402"/>
      <c r="EZ3" s="402"/>
      <c r="FA3" s="402"/>
      <c r="FB3" s="402"/>
      <c r="FC3" s="402"/>
      <c r="FD3" s="402"/>
      <c r="FE3" s="402"/>
      <c r="FF3" s="402"/>
      <c r="FG3" s="402"/>
      <c r="FH3" s="402"/>
      <c r="FI3" s="402"/>
      <c r="FJ3" s="402"/>
      <c r="FK3" s="402"/>
      <c r="FL3" s="402"/>
      <c r="FM3" s="402"/>
      <c r="FN3" s="403"/>
      <c r="FO3" s="181"/>
      <c r="FP3" s="234" t="s">
        <v>251</v>
      </c>
      <c r="FQ3" s="235"/>
      <c r="FR3" s="235"/>
      <c r="FS3" s="235"/>
      <c r="FT3" s="235"/>
      <c r="FU3" s="235"/>
      <c r="FV3" s="235"/>
      <c r="FW3" s="235"/>
      <c r="FX3" s="235"/>
      <c r="FY3" s="235"/>
      <c r="FZ3" s="235"/>
      <c r="GA3" s="235"/>
      <c r="GB3" s="235"/>
      <c r="GC3" s="235"/>
      <c r="GD3" s="235"/>
      <c r="GE3" s="235"/>
      <c r="GF3" s="235"/>
      <c r="GG3" s="236"/>
      <c r="GH3" s="181"/>
      <c r="GI3" s="401" t="s">
        <v>947</v>
      </c>
      <c r="GJ3" s="402"/>
      <c r="GK3" s="402"/>
      <c r="GL3" s="402"/>
      <c r="GM3" s="402"/>
      <c r="GN3" s="402"/>
      <c r="GO3" s="402"/>
      <c r="GP3" s="402"/>
      <c r="GQ3" s="402"/>
      <c r="GR3" s="402"/>
      <c r="GS3" s="402"/>
      <c r="GT3" s="402"/>
      <c r="GU3" s="402"/>
      <c r="GV3" s="402"/>
      <c r="GW3" s="402"/>
      <c r="GX3" s="402"/>
      <c r="GY3" s="402"/>
      <c r="GZ3" s="403"/>
      <c r="HA3" s="181"/>
      <c r="HB3" s="401" t="s">
        <v>3890</v>
      </c>
      <c r="HC3" s="402"/>
      <c r="HD3" s="402"/>
      <c r="HE3" s="402"/>
      <c r="HF3" s="402"/>
      <c r="HG3" s="402"/>
      <c r="HH3" s="402"/>
      <c r="HI3" s="402"/>
      <c r="HJ3" s="402"/>
      <c r="HK3" s="402"/>
      <c r="HL3" s="402"/>
      <c r="HM3" s="402"/>
      <c r="HN3" s="402"/>
      <c r="HO3" s="402"/>
      <c r="HP3" s="402"/>
      <c r="HQ3" s="402"/>
      <c r="HR3" s="402"/>
      <c r="HS3" s="403"/>
      <c r="HT3" s="132"/>
      <c r="HU3" s="234" t="s">
        <v>937</v>
      </c>
      <c r="HV3" s="235"/>
      <c r="HW3" s="235"/>
      <c r="HX3" s="235"/>
      <c r="HY3" s="235"/>
      <c r="HZ3" s="235"/>
      <c r="IA3" s="235"/>
      <c r="IB3" s="235"/>
      <c r="IC3" s="235"/>
      <c r="ID3" s="235"/>
      <c r="IE3" s="235"/>
      <c r="IF3" s="235"/>
      <c r="IG3" s="235"/>
      <c r="IH3" s="235"/>
      <c r="II3" s="235"/>
      <c r="IJ3" s="235"/>
      <c r="IK3" s="235"/>
      <c r="IL3" s="236"/>
      <c r="IM3" s="132"/>
      <c r="IN3" s="188"/>
      <c r="IO3" s="189"/>
      <c r="IP3" s="189"/>
      <c r="IQ3" s="189"/>
      <c r="IR3" s="189"/>
      <c r="IS3" s="189"/>
      <c r="IT3" s="189"/>
      <c r="IU3" s="189"/>
      <c r="IV3" s="189"/>
      <c r="IW3" s="189"/>
      <c r="IX3" s="189"/>
      <c r="IY3" s="189"/>
      <c r="IZ3" s="189"/>
      <c r="JA3" s="189"/>
      <c r="JB3" s="189"/>
      <c r="JC3" s="189"/>
      <c r="JD3" s="189"/>
      <c r="JE3" s="190"/>
      <c r="JG3" s="188"/>
      <c r="JH3" s="189"/>
      <c r="JI3" s="189"/>
      <c r="JJ3" s="189"/>
      <c r="JK3" s="189"/>
      <c r="JL3" s="189"/>
      <c r="JM3" s="189"/>
      <c r="JN3" s="189"/>
      <c r="JO3" s="189"/>
      <c r="JP3" s="189"/>
      <c r="JQ3" s="189"/>
      <c r="JR3" s="189"/>
      <c r="JS3" s="189"/>
      <c r="JT3" s="189"/>
      <c r="JU3" s="189"/>
      <c r="JV3" s="189"/>
      <c r="JW3" s="189"/>
      <c r="JX3" s="190"/>
    </row>
    <row r="4" spans="1:284" ht="15" customHeight="1" thickBot="1" x14ac:dyDescent="0.35">
      <c r="A4" s="326">
        <v>1</v>
      </c>
      <c r="B4" s="326"/>
      <c r="C4" s="327" t="s">
        <v>297</v>
      </c>
      <c r="D4" s="328"/>
      <c r="E4" s="329" t="s">
        <v>313</v>
      </c>
      <c r="F4" s="330"/>
      <c r="G4" s="330"/>
      <c r="H4" s="330"/>
      <c r="I4" s="331"/>
      <c r="J4" s="326">
        <v>11</v>
      </c>
      <c r="K4" s="326"/>
      <c r="L4" s="327">
        <v>270.10000000000002</v>
      </c>
      <c r="M4" s="328"/>
      <c r="N4" s="332" t="s">
        <v>306</v>
      </c>
      <c r="O4" s="333"/>
      <c r="P4" s="333"/>
      <c r="Q4" s="333"/>
      <c r="R4" s="334"/>
      <c r="S4" s="167"/>
      <c r="T4" s="295"/>
      <c r="U4" s="296"/>
      <c r="V4" s="296"/>
      <c r="W4" s="296"/>
      <c r="X4" s="296"/>
      <c r="Y4" s="296"/>
      <c r="Z4" s="296"/>
      <c r="AA4" s="296"/>
      <c r="AB4" s="296"/>
      <c r="AC4" s="296"/>
      <c r="AD4" s="296"/>
      <c r="AE4" s="296"/>
      <c r="AF4" s="296"/>
      <c r="AG4" s="296"/>
      <c r="AH4" s="296"/>
      <c r="AI4" s="296"/>
      <c r="AJ4" s="296"/>
      <c r="AK4" s="297"/>
      <c r="AL4" s="167"/>
      <c r="AM4" s="319" t="str">
        <f>"1 - "&amp;AM23</f>
        <v>1 - FLEX</v>
      </c>
      <c r="AN4" s="319"/>
      <c r="AO4" s="319"/>
      <c r="AP4" s="266" t="str">
        <f>AP23</f>
        <v>LSV 335/4</v>
      </c>
      <c r="AQ4" s="266"/>
      <c r="AR4" s="266"/>
      <c r="AS4" s="266" t="str">
        <f>AS23</f>
        <v>36°18.617'</v>
      </c>
      <c r="AT4" s="266"/>
      <c r="AU4" s="266"/>
      <c r="AV4" s="266" t="str">
        <f>AV23</f>
        <v>115°02.367'</v>
      </c>
      <c r="AW4" s="266"/>
      <c r="AX4" s="392"/>
      <c r="AY4" s="272" t="s">
        <v>472</v>
      </c>
      <c r="AZ4" s="273"/>
      <c r="BA4" s="273"/>
      <c r="BB4" s="129" t="s">
        <v>404</v>
      </c>
      <c r="BC4" s="274">
        <v>12</v>
      </c>
      <c r="BD4" s="274"/>
      <c r="BE4" s="167"/>
      <c r="BF4" s="295"/>
      <c r="BG4" s="296"/>
      <c r="BH4" s="296"/>
      <c r="BI4" s="296"/>
      <c r="BJ4" s="296"/>
      <c r="BK4" s="296"/>
      <c r="BL4" s="296"/>
      <c r="BM4" s="296"/>
      <c r="BN4" s="296"/>
      <c r="BO4" s="296"/>
      <c r="BP4" s="296"/>
      <c r="BQ4" s="296"/>
      <c r="BR4" s="296"/>
      <c r="BS4" s="296"/>
      <c r="BT4" s="296"/>
      <c r="BU4" s="296"/>
      <c r="BV4" s="296"/>
      <c r="BW4" s="297"/>
      <c r="BX4" s="167"/>
      <c r="BY4" s="295"/>
      <c r="BZ4" s="296"/>
      <c r="CA4" s="296"/>
      <c r="CB4" s="296"/>
      <c r="CC4" s="296"/>
      <c r="CD4" s="296"/>
      <c r="CE4" s="296"/>
      <c r="CF4" s="296"/>
      <c r="CG4" s="296"/>
      <c r="CH4" s="296"/>
      <c r="CI4" s="296"/>
      <c r="CJ4" s="296"/>
      <c r="CK4" s="296"/>
      <c r="CL4" s="296"/>
      <c r="CM4" s="296"/>
      <c r="CN4" s="296"/>
      <c r="CO4" s="296"/>
      <c r="CP4" s="297"/>
      <c r="CQ4" s="167"/>
      <c r="CR4" s="295"/>
      <c r="CS4" s="296"/>
      <c r="CT4" s="296"/>
      <c r="CU4" s="296"/>
      <c r="CV4" s="296"/>
      <c r="CW4" s="296"/>
      <c r="CX4" s="296"/>
      <c r="CY4" s="296"/>
      <c r="CZ4" s="296"/>
      <c r="DA4" s="296"/>
      <c r="DB4" s="296"/>
      <c r="DC4" s="296"/>
      <c r="DD4" s="296"/>
      <c r="DE4" s="296"/>
      <c r="DF4" s="296"/>
      <c r="DG4" s="296"/>
      <c r="DH4" s="296"/>
      <c r="DI4" s="297"/>
      <c r="DJ4" s="160"/>
      <c r="DK4" s="295"/>
      <c r="DL4" s="296"/>
      <c r="DM4" s="296"/>
      <c r="DN4" s="296"/>
      <c r="DO4" s="296"/>
      <c r="DP4" s="296"/>
      <c r="DQ4" s="296"/>
      <c r="DR4" s="296"/>
      <c r="DS4" s="296"/>
      <c r="DT4" s="296"/>
      <c r="DU4" s="296"/>
      <c r="DV4" s="296"/>
      <c r="DW4" s="296"/>
      <c r="DX4" s="296"/>
      <c r="DY4" s="296"/>
      <c r="DZ4" s="296"/>
      <c r="EA4" s="296"/>
      <c r="EB4" s="297"/>
      <c r="EC4" s="160"/>
      <c r="ED4" s="420" t="s">
        <v>261</v>
      </c>
      <c r="EE4" s="421"/>
      <c r="EF4" s="421"/>
      <c r="EG4" s="422" t="s">
        <v>259</v>
      </c>
      <c r="EH4" s="422"/>
      <c r="EI4" s="422"/>
      <c r="EJ4" s="421" t="s">
        <v>232</v>
      </c>
      <c r="EK4" s="421"/>
      <c r="EL4" s="422" t="s">
        <v>258</v>
      </c>
      <c r="EM4" s="422"/>
      <c r="EN4" s="421" t="s">
        <v>280</v>
      </c>
      <c r="EO4" s="421"/>
      <c r="EP4" s="422" t="s">
        <v>260</v>
      </c>
      <c r="EQ4" s="422"/>
      <c r="ER4" s="421" t="s">
        <v>281</v>
      </c>
      <c r="ES4" s="421"/>
      <c r="ET4" s="431"/>
      <c r="EU4" s="432"/>
      <c r="EV4" s="159"/>
      <c r="EW4" s="237" t="s">
        <v>261</v>
      </c>
      <c r="EX4" s="238"/>
      <c r="EY4" s="238"/>
      <c r="EZ4" s="239" t="s">
        <v>259</v>
      </c>
      <c r="FA4" s="239"/>
      <c r="FB4" s="239"/>
      <c r="FC4" s="238" t="s">
        <v>232</v>
      </c>
      <c r="FD4" s="238"/>
      <c r="FE4" s="239" t="s">
        <v>258</v>
      </c>
      <c r="FF4" s="239"/>
      <c r="FG4" s="238" t="s">
        <v>280</v>
      </c>
      <c r="FH4" s="238"/>
      <c r="FI4" s="239" t="s">
        <v>277</v>
      </c>
      <c r="FJ4" s="239"/>
      <c r="FK4" s="238" t="s">
        <v>281</v>
      </c>
      <c r="FL4" s="238"/>
      <c r="FM4" s="413"/>
      <c r="FN4" s="414"/>
      <c r="FO4" s="159"/>
      <c r="FP4" s="237" t="s">
        <v>261</v>
      </c>
      <c r="FQ4" s="238"/>
      <c r="FR4" s="238"/>
      <c r="FS4" s="239" t="s">
        <v>259</v>
      </c>
      <c r="FT4" s="239"/>
      <c r="FU4" s="239"/>
      <c r="FV4" s="238" t="s">
        <v>232</v>
      </c>
      <c r="FW4" s="238"/>
      <c r="FX4" s="239" t="s">
        <v>258</v>
      </c>
      <c r="FY4" s="239"/>
      <c r="FZ4" s="238" t="s">
        <v>280</v>
      </c>
      <c r="GA4" s="238"/>
      <c r="GB4" s="239" t="s">
        <v>282</v>
      </c>
      <c r="GC4" s="239"/>
      <c r="GD4" s="238" t="s">
        <v>281</v>
      </c>
      <c r="GE4" s="238"/>
      <c r="GF4" s="239" t="s">
        <v>283</v>
      </c>
      <c r="GG4" s="240"/>
      <c r="GH4" s="159"/>
      <c r="GI4" s="237" t="s">
        <v>261</v>
      </c>
      <c r="GJ4" s="238"/>
      <c r="GK4" s="238"/>
      <c r="GL4" s="239" t="s">
        <v>259</v>
      </c>
      <c r="GM4" s="239"/>
      <c r="GN4" s="239"/>
      <c r="GO4" s="238" t="s">
        <v>232</v>
      </c>
      <c r="GP4" s="238"/>
      <c r="GQ4" s="239" t="s">
        <v>258</v>
      </c>
      <c r="GR4" s="239"/>
      <c r="GS4" s="238" t="s">
        <v>280</v>
      </c>
      <c r="GT4" s="238"/>
      <c r="GU4" s="239" t="s">
        <v>264</v>
      </c>
      <c r="GV4" s="239"/>
      <c r="GW4" s="238" t="s">
        <v>281</v>
      </c>
      <c r="GX4" s="238"/>
      <c r="GY4" s="239" t="s">
        <v>279</v>
      </c>
      <c r="GZ4" s="240"/>
      <c r="HA4" s="159"/>
      <c r="HB4" s="237" t="s">
        <v>261</v>
      </c>
      <c r="HC4" s="238"/>
      <c r="HD4" s="238"/>
      <c r="HE4" s="239" t="s">
        <v>3881</v>
      </c>
      <c r="HF4" s="239"/>
      <c r="HG4" s="239"/>
      <c r="HH4" s="238" t="s">
        <v>232</v>
      </c>
      <c r="HI4" s="238"/>
      <c r="HJ4" s="239" t="s">
        <v>3882</v>
      </c>
      <c r="HK4" s="239"/>
      <c r="HL4" s="238" t="s">
        <v>280</v>
      </c>
      <c r="HM4" s="238"/>
      <c r="HN4" s="239" t="s">
        <v>3883</v>
      </c>
      <c r="HO4" s="239"/>
      <c r="HP4" s="238" t="s">
        <v>281</v>
      </c>
      <c r="HQ4" s="238"/>
      <c r="HR4" s="422"/>
      <c r="HS4" s="430"/>
      <c r="HT4" s="132"/>
      <c r="HU4" s="237" t="s">
        <v>261</v>
      </c>
      <c r="HV4" s="238"/>
      <c r="HW4" s="238"/>
      <c r="HX4" s="239" t="s">
        <v>259</v>
      </c>
      <c r="HY4" s="239"/>
      <c r="HZ4" s="239"/>
      <c r="IA4" s="238" t="s">
        <v>232</v>
      </c>
      <c r="IB4" s="238"/>
      <c r="IC4" s="239" t="s">
        <v>258</v>
      </c>
      <c r="ID4" s="239"/>
      <c r="IE4" s="238" t="s">
        <v>280</v>
      </c>
      <c r="IF4" s="238"/>
      <c r="IG4" s="239" t="s">
        <v>938</v>
      </c>
      <c r="IH4" s="239"/>
      <c r="II4" s="238" t="s">
        <v>281</v>
      </c>
      <c r="IJ4" s="238"/>
      <c r="IK4" s="239" t="s">
        <v>939</v>
      </c>
      <c r="IL4" s="240"/>
      <c r="IM4" s="132"/>
      <c r="IN4" s="188"/>
      <c r="IO4" s="189"/>
      <c r="IP4" s="189"/>
      <c r="IQ4" s="189"/>
      <c r="IR4" s="189"/>
      <c r="IS4" s="189"/>
      <c r="IT4" s="189"/>
      <c r="IU4" s="189"/>
      <c r="IV4" s="189"/>
      <c r="IW4" s="189"/>
      <c r="IX4" s="189"/>
      <c r="IY4" s="189"/>
      <c r="IZ4" s="189"/>
      <c r="JA4" s="189"/>
      <c r="JB4" s="189"/>
      <c r="JC4" s="189"/>
      <c r="JD4" s="189"/>
      <c r="JE4" s="190"/>
      <c r="JG4" s="188"/>
      <c r="JH4" s="189"/>
      <c r="JI4" s="189"/>
      <c r="JJ4" s="189"/>
      <c r="JK4" s="189"/>
      <c r="JL4" s="189"/>
      <c r="JM4" s="189"/>
      <c r="JN4" s="189"/>
      <c r="JO4" s="189"/>
      <c r="JP4" s="189"/>
      <c r="JQ4" s="189"/>
      <c r="JR4" s="189"/>
      <c r="JS4" s="189"/>
      <c r="JT4" s="189"/>
      <c r="JU4" s="189"/>
      <c r="JV4" s="189"/>
      <c r="JW4" s="189"/>
      <c r="JX4" s="190"/>
    </row>
    <row r="5" spans="1:284" ht="15" customHeight="1" thickTop="1" x14ac:dyDescent="0.3">
      <c r="A5" s="326">
        <v>2</v>
      </c>
      <c r="B5" s="326"/>
      <c r="C5" s="345">
        <v>289.39999999999998</v>
      </c>
      <c r="D5" s="346"/>
      <c r="E5" s="347" t="s">
        <v>314</v>
      </c>
      <c r="F5" s="260"/>
      <c r="G5" s="260"/>
      <c r="H5" s="260"/>
      <c r="I5" s="261"/>
      <c r="J5" s="326">
        <v>12</v>
      </c>
      <c r="K5" s="326"/>
      <c r="L5" s="345">
        <v>360.625</v>
      </c>
      <c r="M5" s="346"/>
      <c r="N5" s="224" t="s">
        <v>323</v>
      </c>
      <c r="O5" s="225"/>
      <c r="P5" s="225"/>
      <c r="Q5" s="225"/>
      <c r="R5" s="226"/>
      <c r="S5" s="168"/>
      <c r="T5" s="295"/>
      <c r="U5" s="296"/>
      <c r="V5" s="296"/>
      <c r="W5" s="296"/>
      <c r="X5" s="296"/>
      <c r="Y5" s="296"/>
      <c r="Z5" s="296"/>
      <c r="AA5" s="296"/>
      <c r="AB5" s="296"/>
      <c r="AC5" s="296"/>
      <c r="AD5" s="296"/>
      <c r="AE5" s="296"/>
      <c r="AF5" s="296"/>
      <c r="AG5" s="296"/>
      <c r="AH5" s="296"/>
      <c r="AI5" s="296"/>
      <c r="AJ5" s="296"/>
      <c r="AK5" s="297"/>
      <c r="AL5" s="168"/>
      <c r="AM5" s="202" t="str">
        <f>"2 - "&amp;AM31</f>
        <v>2 - JUNNO</v>
      </c>
      <c r="AN5" s="202"/>
      <c r="AO5" s="202"/>
      <c r="AP5" s="197" t="str">
        <f>AP31</f>
        <v>BLD 344/44</v>
      </c>
      <c r="AQ5" s="197"/>
      <c r="AR5" s="197"/>
      <c r="AS5" s="197" t="str">
        <f>AS31</f>
        <v>36°43.800'</v>
      </c>
      <c r="AT5" s="197"/>
      <c r="AU5" s="197"/>
      <c r="AV5" s="197" t="str">
        <f>AV31</f>
        <v>114°52.767'</v>
      </c>
      <c r="AW5" s="197"/>
      <c r="AX5" s="198"/>
      <c r="AY5" s="282" t="s">
        <v>471</v>
      </c>
      <c r="AZ5" s="202"/>
      <c r="BA5" s="202"/>
      <c r="BB5" s="128" t="s">
        <v>468</v>
      </c>
      <c r="BC5" s="197">
        <v>87</v>
      </c>
      <c r="BD5" s="197"/>
      <c r="BE5" s="168"/>
      <c r="BF5" s="295"/>
      <c r="BG5" s="296"/>
      <c r="BH5" s="296"/>
      <c r="BI5" s="296"/>
      <c r="BJ5" s="296"/>
      <c r="BK5" s="296"/>
      <c r="BL5" s="296"/>
      <c r="BM5" s="296"/>
      <c r="BN5" s="296"/>
      <c r="BO5" s="296"/>
      <c r="BP5" s="296"/>
      <c r="BQ5" s="296"/>
      <c r="BR5" s="296"/>
      <c r="BS5" s="296"/>
      <c r="BT5" s="296"/>
      <c r="BU5" s="296"/>
      <c r="BV5" s="296"/>
      <c r="BW5" s="297"/>
      <c r="BX5" s="168"/>
      <c r="BY5" s="295"/>
      <c r="BZ5" s="296"/>
      <c r="CA5" s="296"/>
      <c r="CB5" s="296"/>
      <c r="CC5" s="296"/>
      <c r="CD5" s="296"/>
      <c r="CE5" s="296"/>
      <c r="CF5" s="296"/>
      <c r="CG5" s="296"/>
      <c r="CH5" s="296"/>
      <c r="CI5" s="296"/>
      <c r="CJ5" s="296"/>
      <c r="CK5" s="296"/>
      <c r="CL5" s="296"/>
      <c r="CM5" s="296"/>
      <c r="CN5" s="296"/>
      <c r="CO5" s="296"/>
      <c r="CP5" s="297"/>
      <c r="CQ5" s="168"/>
      <c r="CR5" s="295"/>
      <c r="CS5" s="296"/>
      <c r="CT5" s="296"/>
      <c r="CU5" s="296"/>
      <c r="CV5" s="296"/>
      <c r="CW5" s="296"/>
      <c r="CX5" s="296"/>
      <c r="CY5" s="296"/>
      <c r="CZ5" s="296"/>
      <c r="DA5" s="296"/>
      <c r="DB5" s="296"/>
      <c r="DC5" s="296"/>
      <c r="DD5" s="296"/>
      <c r="DE5" s="296"/>
      <c r="DF5" s="296"/>
      <c r="DG5" s="296"/>
      <c r="DH5" s="296"/>
      <c r="DI5" s="297"/>
      <c r="DJ5" s="175"/>
      <c r="DK5" s="295"/>
      <c r="DL5" s="296"/>
      <c r="DM5" s="296"/>
      <c r="DN5" s="296"/>
      <c r="DO5" s="296"/>
      <c r="DP5" s="296"/>
      <c r="DQ5" s="296"/>
      <c r="DR5" s="296"/>
      <c r="DS5" s="296"/>
      <c r="DT5" s="296"/>
      <c r="DU5" s="296"/>
      <c r="DV5" s="296"/>
      <c r="DW5" s="296"/>
      <c r="DX5" s="296"/>
      <c r="DY5" s="296"/>
      <c r="DZ5" s="296"/>
      <c r="EA5" s="296"/>
      <c r="EB5" s="297"/>
      <c r="EC5" s="175"/>
      <c r="ED5" s="241" t="s">
        <v>253</v>
      </c>
      <c r="EE5" s="242"/>
      <c r="EF5" s="243"/>
      <c r="EG5" s="231" t="s">
        <v>256</v>
      </c>
      <c r="EH5" s="232"/>
      <c r="EI5" s="244"/>
      <c r="EJ5" s="126" t="s">
        <v>754</v>
      </c>
      <c r="EK5" s="231" t="s">
        <v>917</v>
      </c>
      <c r="EL5" s="244"/>
      <c r="EM5" s="245" t="s">
        <v>253</v>
      </c>
      <c r="EN5" s="245"/>
      <c r="EO5" s="245"/>
      <c r="EP5" s="231" t="s">
        <v>262</v>
      </c>
      <c r="EQ5" s="232"/>
      <c r="ER5" s="232"/>
      <c r="ES5" s="126" t="s">
        <v>754</v>
      </c>
      <c r="ET5" s="232" t="s">
        <v>918</v>
      </c>
      <c r="EU5" s="233"/>
      <c r="EV5" s="158"/>
      <c r="EW5" s="241" t="s">
        <v>253</v>
      </c>
      <c r="EX5" s="242"/>
      <c r="EY5" s="243"/>
      <c r="EZ5" s="231" t="s">
        <v>541</v>
      </c>
      <c r="FA5" s="232"/>
      <c r="FB5" s="244"/>
      <c r="FC5" s="126" t="s">
        <v>754</v>
      </c>
      <c r="FD5" s="231" t="s">
        <v>764</v>
      </c>
      <c r="FE5" s="244"/>
      <c r="FF5" s="245" t="s">
        <v>253</v>
      </c>
      <c r="FG5" s="245"/>
      <c r="FH5" s="245"/>
      <c r="FI5" s="231" t="s">
        <v>542</v>
      </c>
      <c r="FJ5" s="232"/>
      <c r="FK5" s="232"/>
      <c r="FL5" s="126" t="s">
        <v>754</v>
      </c>
      <c r="FM5" s="232" t="s">
        <v>932</v>
      </c>
      <c r="FN5" s="233"/>
      <c r="FO5" s="158"/>
      <c r="FP5" s="241" t="s">
        <v>253</v>
      </c>
      <c r="FQ5" s="242"/>
      <c r="FR5" s="243"/>
      <c r="FS5" s="231" t="s">
        <v>284</v>
      </c>
      <c r="FT5" s="232"/>
      <c r="FU5" s="244"/>
      <c r="FV5" s="126" t="s">
        <v>754</v>
      </c>
      <c r="FW5" s="231" t="s">
        <v>775</v>
      </c>
      <c r="FX5" s="244"/>
      <c r="FY5" s="245" t="s">
        <v>253</v>
      </c>
      <c r="FZ5" s="245"/>
      <c r="GA5" s="245"/>
      <c r="GB5" s="231" t="s">
        <v>564</v>
      </c>
      <c r="GC5" s="232"/>
      <c r="GD5" s="232"/>
      <c r="GE5" s="126" t="s">
        <v>754</v>
      </c>
      <c r="GF5" s="232" t="s">
        <v>776</v>
      </c>
      <c r="GG5" s="233"/>
      <c r="GH5" s="158"/>
      <c r="GI5" s="241" t="s">
        <v>253</v>
      </c>
      <c r="GJ5" s="242"/>
      <c r="GK5" s="243"/>
      <c r="GL5" s="231" t="s">
        <v>569</v>
      </c>
      <c r="GM5" s="232"/>
      <c r="GN5" s="244"/>
      <c r="GO5" s="126" t="s">
        <v>754</v>
      </c>
      <c r="GP5" s="231" t="s">
        <v>789</v>
      </c>
      <c r="GQ5" s="244"/>
      <c r="GR5" s="245" t="s">
        <v>253</v>
      </c>
      <c r="GS5" s="245"/>
      <c r="GT5" s="245"/>
      <c r="GU5" s="231" t="s">
        <v>570</v>
      </c>
      <c r="GV5" s="232"/>
      <c r="GW5" s="232"/>
      <c r="GX5" s="126" t="s">
        <v>754</v>
      </c>
      <c r="GY5" s="232" t="s">
        <v>790</v>
      </c>
      <c r="GZ5" s="233"/>
      <c r="HA5" s="158"/>
      <c r="HB5" s="241" t="s">
        <v>253</v>
      </c>
      <c r="HC5" s="242"/>
      <c r="HD5" s="243"/>
      <c r="HE5" s="231" t="s">
        <v>3920</v>
      </c>
      <c r="HF5" s="232"/>
      <c r="HG5" s="244"/>
      <c r="HH5" s="126" t="s">
        <v>754</v>
      </c>
      <c r="HI5" s="231" t="s">
        <v>797</v>
      </c>
      <c r="HJ5" s="244"/>
      <c r="HK5" s="245" t="s">
        <v>253</v>
      </c>
      <c r="HL5" s="245"/>
      <c r="HM5" s="245"/>
      <c r="HN5" s="231" t="s">
        <v>3891</v>
      </c>
      <c r="HO5" s="232"/>
      <c r="HP5" s="232"/>
      <c r="HQ5" s="126" t="s">
        <v>754</v>
      </c>
      <c r="HR5" s="232" t="s">
        <v>3924</v>
      </c>
      <c r="HS5" s="233"/>
      <c r="HT5" s="132"/>
      <c r="HU5" s="241" t="s">
        <v>253</v>
      </c>
      <c r="HV5" s="242"/>
      <c r="HW5" s="243"/>
      <c r="HX5" s="231" t="s">
        <v>940</v>
      </c>
      <c r="HY5" s="232"/>
      <c r="HZ5" s="244"/>
      <c r="IA5" s="126" t="s">
        <v>754</v>
      </c>
      <c r="IB5" s="231" t="s">
        <v>944</v>
      </c>
      <c r="IC5" s="244"/>
      <c r="ID5" s="245" t="s">
        <v>253</v>
      </c>
      <c r="IE5" s="245"/>
      <c r="IF5" s="245"/>
      <c r="IG5" s="231" t="s">
        <v>3935</v>
      </c>
      <c r="IH5" s="232"/>
      <c r="II5" s="244"/>
      <c r="IJ5" s="126" t="s">
        <v>754</v>
      </c>
      <c r="IK5" s="231" t="s">
        <v>3936</v>
      </c>
      <c r="IL5" s="233"/>
      <c r="IM5" s="132"/>
      <c r="IN5" s="188"/>
      <c r="IO5" s="189"/>
      <c r="IP5" s="189"/>
      <c r="IQ5" s="189"/>
      <c r="IR5" s="189"/>
      <c r="IS5" s="189"/>
      <c r="IT5" s="189"/>
      <c r="IU5" s="189"/>
      <c r="IV5" s="189"/>
      <c r="IW5" s="189"/>
      <c r="IX5" s="189"/>
      <c r="IY5" s="189"/>
      <c r="IZ5" s="189"/>
      <c r="JA5" s="189"/>
      <c r="JB5" s="189"/>
      <c r="JC5" s="189"/>
      <c r="JD5" s="189"/>
      <c r="JE5" s="190"/>
      <c r="JG5" s="188"/>
      <c r="JH5" s="189"/>
      <c r="JI5" s="189"/>
      <c r="JJ5" s="189"/>
      <c r="JK5" s="189"/>
      <c r="JL5" s="189"/>
      <c r="JM5" s="189"/>
      <c r="JN5" s="189"/>
      <c r="JO5" s="189"/>
      <c r="JP5" s="189"/>
      <c r="JQ5" s="189"/>
      <c r="JR5" s="189"/>
      <c r="JS5" s="189"/>
      <c r="JT5" s="189"/>
      <c r="JU5" s="189"/>
      <c r="JV5" s="189"/>
      <c r="JW5" s="189"/>
      <c r="JX5" s="190"/>
    </row>
    <row r="6" spans="1:284" ht="15" customHeight="1" x14ac:dyDescent="0.3">
      <c r="A6" s="326">
        <v>3</v>
      </c>
      <c r="B6" s="326"/>
      <c r="C6" s="348">
        <v>275.8</v>
      </c>
      <c r="D6" s="349"/>
      <c r="E6" s="350" t="s">
        <v>315</v>
      </c>
      <c r="F6" s="310"/>
      <c r="G6" s="310"/>
      <c r="H6" s="310"/>
      <c r="I6" s="311"/>
      <c r="J6" s="326">
        <v>13</v>
      </c>
      <c r="K6" s="326"/>
      <c r="L6" s="348" t="s">
        <v>297</v>
      </c>
      <c r="M6" s="349"/>
      <c r="N6" s="351" t="s">
        <v>324</v>
      </c>
      <c r="O6" s="352"/>
      <c r="P6" s="352"/>
      <c r="Q6" s="352"/>
      <c r="R6" s="353"/>
      <c r="S6" s="168"/>
      <c r="T6" s="295"/>
      <c r="U6" s="296"/>
      <c r="V6" s="296"/>
      <c r="W6" s="296"/>
      <c r="X6" s="296"/>
      <c r="Y6" s="296"/>
      <c r="Z6" s="296"/>
      <c r="AA6" s="296"/>
      <c r="AB6" s="296"/>
      <c r="AC6" s="296"/>
      <c r="AD6" s="296"/>
      <c r="AE6" s="296"/>
      <c r="AF6" s="296"/>
      <c r="AG6" s="296"/>
      <c r="AH6" s="296"/>
      <c r="AI6" s="296"/>
      <c r="AJ6" s="296"/>
      <c r="AK6" s="297"/>
      <c r="AL6" s="168"/>
      <c r="AM6" s="199" t="str">
        <f>"3 - "&amp;AM20</f>
        <v>3 - DREAM</v>
      </c>
      <c r="AN6" s="199"/>
      <c r="AO6" s="199"/>
      <c r="AP6" s="200" t="str">
        <f>AP20</f>
        <v>LAS 352/66</v>
      </c>
      <c r="AQ6" s="200"/>
      <c r="AR6" s="200"/>
      <c r="AS6" s="200" t="str">
        <f>AS20</f>
        <v>37°10.333'</v>
      </c>
      <c r="AT6" s="200"/>
      <c r="AU6" s="200"/>
      <c r="AV6" s="200" t="str">
        <f>AV20</f>
        <v>114°59.534'</v>
      </c>
      <c r="AW6" s="200"/>
      <c r="AX6" s="201"/>
      <c r="AY6" s="283" t="s">
        <v>473</v>
      </c>
      <c r="AZ6" s="199"/>
      <c r="BA6" s="199"/>
      <c r="BB6" s="127" t="s">
        <v>474</v>
      </c>
      <c r="BC6" s="200">
        <v>18</v>
      </c>
      <c r="BD6" s="200"/>
      <c r="BE6" s="168"/>
      <c r="BF6" s="295"/>
      <c r="BG6" s="296"/>
      <c r="BH6" s="296"/>
      <c r="BI6" s="296"/>
      <c r="BJ6" s="296"/>
      <c r="BK6" s="296"/>
      <c r="BL6" s="296"/>
      <c r="BM6" s="296"/>
      <c r="BN6" s="296"/>
      <c r="BO6" s="296"/>
      <c r="BP6" s="296"/>
      <c r="BQ6" s="296"/>
      <c r="BR6" s="296"/>
      <c r="BS6" s="296"/>
      <c r="BT6" s="296"/>
      <c r="BU6" s="296"/>
      <c r="BV6" s="296"/>
      <c r="BW6" s="297"/>
      <c r="BX6" s="168"/>
      <c r="BY6" s="295"/>
      <c r="BZ6" s="296"/>
      <c r="CA6" s="296"/>
      <c r="CB6" s="296"/>
      <c r="CC6" s="296"/>
      <c r="CD6" s="296"/>
      <c r="CE6" s="296"/>
      <c r="CF6" s="296"/>
      <c r="CG6" s="296"/>
      <c r="CH6" s="296"/>
      <c r="CI6" s="296"/>
      <c r="CJ6" s="296"/>
      <c r="CK6" s="296"/>
      <c r="CL6" s="296"/>
      <c r="CM6" s="296"/>
      <c r="CN6" s="296"/>
      <c r="CO6" s="296"/>
      <c r="CP6" s="297"/>
      <c r="CQ6" s="168"/>
      <c r="CR6" s="295"/>
      <c r="CS6" s="296"/>
      <c r="CT6" s="296"/>
      <c r="CU6" s="296"/>
      <c r="CV6" s="296"/>
      <c r="CW6" s="296"/>
      <c r="CX6" s="296"/>
      <c r="CY6" s="296"/>
      <c r="CZ6" s="296"/>
      <c r="DA6" s="296"/>
      <c r="DB6" s="296"/>
      <c r="DC6" s="296"/>
      <c r="DD6" s="296"/>
      <c r="DE6" s="296"/>
      <c r="DF6" s="296"/>
      <c r="DG6" s="296"/>
      <c r="DH6" s="296"/>
      <c r="DI6" s="297"/>
      <c r="DJ6" s="175"/>
      <c r="DK6" s="295"/>
      <c r="DL6" s="296"/>
      <c r="DM6" s="296"/>
      <c r="DN6" s="296"/>
      <c r="DO6" s="296"/>
      <c r="DP6" s="296"/>
      <c r="DQ6" s="296"/>
      <c r="DR6" s="296"/>
      <c r="DS6" s="296"/>
      <c r="DT6" s="296"/>
      <c r="DU6" s="296"/>
      <c r="DV6" s="296"/>
      <c r="DW6" s="296"/>
      <c r="DX6" s="296"/>
      <c r="DY6" s="296"/>
      <c r="DZ6" s="296"/>
      <c r="EA6" s="296"/>
      <c r="EB6" s="297"/>
      <c r="EC6" s="175"/>
      <c r="ED6" s="246" t="s">
        <v>255</v>
      </c>
      <c r="EE6" s="247"/>
      <c r="EF6" s="247"/>
      <c r="EG6" s="284" t="s">
        <v>257</v>
      </c>
      <c r="EH6" s="284"/>
      <c r="EI6" s="284"/>
      <c r="EJ6" s="415"/>
      <c r="EK6" s="284"/>
      <c r="EL6" s="284"/>
      <c r="EM6" s="247" t="s">
        <v>255</v>
      </c>
      <c r="EN6" s="247"/>
      <c r="EO6" s="247"/>
      <c r="EP6" s="285" t="s">
        <v>263</v>
      </c>
      <c r="EQ6" s="286"/>
      <c r="ER6" s="286"/>
      <c r="ES6" s="416"/>
      <c r="ET6" s="286"/>
      <c r="EU6" s="287"/>
      <c r="EV6" s="158"/>
      <c r="EW6" s="246" t="s">
        <v>255</v>
      </c>
      <c r="EX6" s="247"/>
      <c r="EY6" s="247"/>
      <c r="EZ6" s="284" t="s">
        <v>621</v>
      </c>
      <c r="FA6" s="284"/>
      <c r="FB6" s="284"/>
      <c r="FC6" s="284"/>
      <c r="FD6" s="284"/>
      <c r="FE6" s="284"/>
      <c r="FF6" s="247" t="s">
        <v>255</v>
      </c>
      <c r="FG6" s="247"/>
      <c r="FH6" s="247"/>
      <c r="FI6" s="285" t="s">
        <v>624</v>
      </c>
      <c r="FJ6" s="286"/>
      <c r="FK6" s="286"/>
      <c r="FL6" s="286"/>
      <c r="FM6" s="286"/>
      <c r="FN6" s="287"/>
      <c r="FO6" s="158"/>
      <c r="FP6" s="246" t="s">
        <v>255</v>
      </c>
      <c r="FQ6" s="247"/>
      <c r="FR6" s="247"/>
      <c r="FS6" s="284" t="s">
        <v>289</v>
      </c>
      <c r="FT6" s="284"/>
      <c r="FU6" s="284"/>
      <c r="FV6" s="284"/>
      <c r="FW6" s="284"/>
      <c r="FX6" s="284"/>
      <c r="FY6" s="247" t="s">
        <v>255</v>
      </c>
      <c r="FZ6" s="247"/>
      <c r="GA6" s="247"/>
      <c r="GB6" s="285" t="s">
        <v>688</v>
      </c>
      <c r="GC6" s="286"/>
      <c r="GD6" s="286"/>
      <c r="GE6" s="286"/>
      <c r="GF6" s="286"/>
      <c r="GG6" s="287"/>
      <c r="GH6" s="158"/>
      <c r="GI6" s="246" t="s">
        <v>255</v>
      </c>
      <c r="GJ6" s="247"/>
      <c r="GK6" s="247"/>
      <c r="GL6" s="284" t="s">
        <v>717</v>
      </c>
      <c r="GM6" s="284"/>
      <c r="GN6" s="284"/>
      <c r="GO6" s="284"/>
      <c r="GP6" s="284"/>
      <c r="GQ6" s="284"/>
      <c r="GR6" s="247" t="s">
        <v>255</v>
      </c>
      <c r="GS6" s="247"/>
      <c r="GT6" s="247"/>
      <c r="GU6" s="285" t="s">
        <v>720</v>
      </c>
      <c r="GV6" s="286"/>
      <c r="GW6" s="286"/>
      <c r="GX6" s="286"/>
      <c r="GY6" s="286"/>
      <c r="GZ6" s="287"/>
      <c r="HA6" s="158"/>
      <c r="HB6" s="246" t="s">
        <v>255</v>
      </c>
      <c r="HC6" s="247"/>
      <c r="HD6" s="247"/>
      <c r="HE6" s="284" t="s">
        <v>326</v>
      </c>
      <c r="HF6" s="284"/>
      <c r="HG6" s="284"/>
      <c r="HH6" s="284"/>
      <c r="HI6" s="284"/>
      <c r="HJ6" s="284"/>
      <c r="HK6" s="247" t="s">
        <v>255</v>
      </c>
      <c r="HL6" s="247"/>
      <c r="HM6" s="247"/>
      <c r="HN6" s="285" t="s">
        <v>3925</v>
      </c>
      <c r="HO6" s="286"/>
      <c r="HP6" s="286"/>
      <c r="HQ6" s="286"/>
      <c r="HR6" s="286"/>
      <c r="HS6" s="287"/>
      <c r="HT6" s="132"/>
      <c r="HU6" s="246" t="s">
        <v>255</v>
      </c>
      <c r="HV6" s="247"/>
      <c r="HW6" s="247"/>
      <c r="HX6" s="248" t="s">
        <v>941</v>
      </c>
      <c r="HY6" s="248"/>
      <c r="HZ6" s="248"/>
      <c r="IA6" s="249"/>
      <c r="IB6" s="248"/>
      <c r="IC6" s="248"/>
      <c r="ID6" s="247" t="s">
        <v>255</v>
      </c>
      <c r="IE6" s="247"/>
      <c r="IF6" s="247"/>
      <c r="IG6" s="427" t="s">
        <v>3937</v>
      </c>
      <c r="IH6" s="428"/>
      <c r="II6" s="428"/>
      <c r="IJ6" s="428"/>
      <c r="IK6" s="428"/>
      <c r="IL6" s="429"/>
      <c r="IM6" s="132"/>
      <c r="IN6" s="188"/>
      <c r="IO6" s="189"/>
      <c r="IP6" s="189"/>
      <c r="IQ6" s="189"/>
      <c r="IR6" s="189"/>
      <c r="IS6" s="189"/>
      <c r="IT6" s="189"/>
      <c r="IU6" s="189"/>
      <c r="IV6" s="189"/>
      <c r="IW6" s="189"/>
      <c r="IX6" s="189"/>
      <c r="IY6" s="189"/>
      <c r="IZ6" s="189"/>
      <c r="JA6" s="189"/>
      <c r="JB6" s="189"/>
      <c r="JC6" s="189"/>
      <c r="JD6" s="189"/>
      <c r="JE6" s="190"/>
      <c r="JG6" s="188"/>
      <c r="JH6" s="189"/>
      <c r="JI6" s="189"/>
      <c r="JJ6" s="189"/>
      <c r="JK6" s="189"/>
      <c r="JL6" s="189"/>
      <c r="JM6" s="189"/>
      <c r="JN6" s="189"/>
      <c r="JO6" s="189"/>
      <c r="JP6" s="189"/>
      <c r="JQ6" s="189"/>
      <c r="JR6" s="189"/>
      <c r="JS6" s="189"/>
      <c r="JT6" s="189"/>
      <c r="JU6" s="189"/>
      <c r="JV6" s="189"/>
      <c r="JW6" s="189"/>
      <c r="JX6" s="190"/>
    </row>
    <row r="7" spans="1:284" ht="15" customHeight="1" x14ac:dyDescent="0.3">
      <c r="A7" s="326">
        <v>4</v>
      </c>
      <c r="B7" s="326"/>
      <c r="C7" s="345">
        <v>327</v>
      </c>
      <c r="D7" s="346"/>
      <c r="E7" s="347" t="s">
        <v>316</v>
      </c>
      <c r="F7" s="260"/>
      <c r="G7" s="260"/>
      <c r="H7" s="260"/>
      <c r="I7" s="261"/>
      <c r="J7" s="326">
        <v>14</v>
      </c>
      <c r="K7" s="326"/>
      <c r="L7" s="345">
        <v>377.8</v>
      </c>
      <c r="M7" s="346"/>
      <c r="N7" s="224" t="s">
        <v>259</v>
      </c>
      <c r="O7" s="225"/>
      <c r="P7" s="225"/>
      <c r="Q7" s="225"/>
      <c r="R7" s="226"/>
      <c r="S7" s="168"/>
      <c r="T7" s="295"/>
      <c r="U7" s="296"/>
      <c r="V7" s="296"/>
      <c r="W7" s="296"/>
      <c r="X7" s="296"/>
      <c r="Y7" s="296"/>
      <c r="Z7" s="296"/>
      <c r="AA7" s="296"/>
      <c r="AB7" s="296"/>
      <c r="AC7" s="296"/>
      <c r="AD7" s="296"/>
      <c r="AE7" s="296"/>
      <c r="AF7" s="296"/>
      <c r="AG7" s="296"/>
      <c r="AH7" s="296"/>
      <c r="AI7" s="296"/>
      <c r="AJ7" s="296"/>
      <c r="AK7" s="297"/>
      <c r="AL7" s="168"/>
      <c r="AM7" s="202" t="str">
        <f>"4 - "&amp;AM37</f>
        <v>4 - STUDENT GAP</v>
      </c>
      <c r="AN7" s="202"/>
      <c r="AO7" s="202"/>
      <c r="AP7" s="197" t="str">
        <f>AP37</f>
        <v>LSV 347/82</v>
      </c>
      <c r="AQ7" s="197"/>
      <c r="AR7" s="197"/>
      <c r="AS7" s="197" t="str">
        <f>AS37</f>
        <v>37°36.733'</v>
      </c>
      <c r="AT7" s="197"/>
      <c r="AU7" s="197"/>
      <c r="AV7" s="197" t="str">
        <f>AV37</f>
        <v>114°57.900'</v>
      </c>
      <c r="AW7" s="197"/>
      <c r="AX7" s="198"/>
      <c r="AY7" s="267" t="s">
        <v>475</v>
      </c>
      <c r="AZ7" s="268"/>
      <c r="BA7" s="268"/>
      <c r="BB7" s="268"/>
      <c r="BC7" s="268"/>
      <c r="BD7" s="269"/>
      <c r="BE7" s="168"/>
      <c r="BF7" s="295"/>
      <c r="BG7" s="296"/>
      <c r="BH7" s="296"/>
      <c r="BI7" s="296"/>
      <c r="BJ7" s="296"/>
      <c r="BK7" s="296"/>
      <c r="BL7" s="296"/>
      <c r="BM7" s="296"/>
      <c r="BN7" s="296"/>
      <c r="BO7" s="296"/>
      <c r="BP7" s="296"/>
      <c r="BQ7" s="296"/>
      <c r="BR7" s="296"/>
      <c r="BS7" s="296"/>
      <c r="BT7" s="296"/>
      <c r="BU7" s="296"/>
      <c r="BV7" s="296"/>
      <c r="BW7" s="297"/>
      <c r="BX7" s="168"/>
      <c r="BY7" s="295"/>
      <c r="BZ7" s="296"/>
      <c r="CA7" s="296"/>
      <c r="CB7" s="296"/>
      <c r="CC7" s="296"/>
      <c r="CD7" s="296"/>
      <c r="CE7" s="296"/>
      <c r="CF7" s="296"/>
      <c r="CG7" s="296"/>
      <c r="CH7" s="296"/>
      <c r="CI7" s="296"/>
      <c r="CJ7" s="296"/>
      <c r="CK7" s="296"/>
      <c r="CL7" s="296"/>
      <c r="CM7" s="296"/>
      <c r="CN7" s="296"/>
      <c r="CO7" s="296"/>
      <c r="CP7" s="297"/>
      <c r="CQ7" s="168"/>
      <c r="CR7" s="295"/>
      <c r="CS7" s="296"/>
      <c r="CT7" s="296"/>
      <c r="CU7" s="296"/>
      <c r="CV7" s="296"/>
      <c r="CW7" s="296"/>
      <c r="CX7" s="296"/>
      <c r="CY7" s="296"/>
      <c r="CZ7" s="296"/>
      <c r="DA7" s="296"/>
      <c r="DB7" s="296"/>
      <c r="DC7" s="296"/>
      <c r="DD7" s="296"/>
      <c r="DE7" s="296"/>
      <c r="DF7" s="296"/>
      <c r="DG7" s="296"/>
      <c r="DH7" s="296"/>
      <c r="DI7" s="297"/>
      <c r="DJ7" s="175"/>
      <c r="DK7" s="295"/>
      <c r="DL7" s="296"/>
      <c r="DM7" s="296"/>
      <c r="DN7" s="296"/>
      <c r="DO7" s="296"/>
      <c r="DP7" s="296"/>
      <c r="DQ7" s="296"/>
      <c r="DR7" s="296"/>
      <c r="DS7" s="296"/>
      <c r="DT7" s="296"/>
      <c r="DU7" s="296"/>
      <c r="DV7" s="296"/>
      <c r="DW7" s="296"/>
      <c r="DX7" s="296"/>
      <c r="DY7" s="296"/>
      <c r="DZ7" s="296"/>
      <c r="EA7" s="296"/>
      <c r="EB7" s="297"/>
      <c r="EC7" s="175"/>
      <c r="ED7" s="229" t="s">
        <v>271</v>
      </c>
      <c r="EE7" s="206"/>
      <c r="EF7" s="207"/>
      <c r="EG7" s="204" t="s">
        <v>329</v>
      </c>
      <c r="EH7" s="204"/>
      <c r="EI7" s="204"/>
      <c r="EJ7" s="204" t="s">
        <v>330</v>
      </c>
      <c r="EK7" s="204"/>
      <c r="EL7" s="204"/>
      <c r="EM7" s="205" t="s">
        <v>271</v>
      </c>
      <c r="EN7" s="206"/>
      <c r="EO7" s="207"/>
      <c r="EP7" s="211" t="s">
        <v>327</v>
      </c>
      <c r="EQ7" s="212"/>
      <c r="ER7" s="212"/>
      <c r="ES7" s="212" t="s">
        <v>328</v>
      </c>
      <c r="ET7" s="212"/>
      <c r="EU7" s="213"/>
      <c r="EV7" s="158"/>
      <c r="EW7" s="229" t="s">
        <v>271</v>
      </c>
      <c r="EX7" s="206"/>
      <c r="EY7" s="207"/>
      <c r="EZ7" s="204" t="s">
        <v>622</v>
      </c>
      <c r="FA7" s="204"/>
      <c r="FB7" s="204"/>
      <c r="FC7" s="204" t="s">
        <v>977</v>
      </c>
      <c r="FD7" s="204"/>
      <c r="FE7" s="204"/>
      <c r="FF7" s="205" t="s">
        <v>271</v>
      </c>
      <c r="FG7" s="206"/>
      <c r="FH7" s="207"/>
      <c r="FI7" s="211" t="s">
        <v>625</v>
      </c>
      <c r="FJ7" s="212"/>
      <c r="FK7" s="212"/>
      <c r="FL7" s="212" t="s">
        <v>982</v>
      </c>
      <c r="FM7" s="212"/>
      <c r="FN7" s="213"/>
      <c r="FO7" s="158"/>
      <c r="FP7" s="229" t="s">
        <v>271</v>
      </c>
      <c r="FQ7" s="206"/>
      <c r="FR7" s="207"/>
      <c r="FS7" s="204" t="s">
        <v>334</v>
      </c>
      <c r="FT7" s="204"/>
      <c r="FU7" s="204"/>
      <c r="FV7" s="204" t="s">
        <v>338</v>
      </c>
      <c r="FW7" s="204"/>
      <c r="FX7" s="204"/>
      <c r="FY7" s="205" t="s">
        <v>271</v>
      </c>
      <c r="FZ7" s="206"/>
      <c r="GA7" s="207"/>
      <c r="GB7" s="211" t="s">
        <v>689</v>
      </c>
      <c r="GC7" s="212"/>
      <c r="GD7" s="212"/>
      <c r="GE7" s="212" t="s">
        <v>690</v>
      </c>
      <c r="GF7" s="212"/>
      <c r="GG7" s="213"/>
      <c r="GH7" s="158"/>
      <c r="GI7" s="229" t="s">
        <v>271</v>
      </c>
      <c r="GJ7" s="206"/>
      <c r="GK7" s="207"/>
      <c r="GL7" s="204" t="s">
        <v>718</v>
      </c>
      <c r="GM7" s="204"/>
      <c r="GN7" s="204"/>
      <c r="GO7" s="204" t="s">
        <v>719</v>
      </c>
      <c r="GP7" s="204"/>
      <c r="GQ7" s="204"/>
      <c r="GR7" s="205" t="s">
        <v>271</v>
      </c>
      <c r="GS7" s="206"/>
      <c r="GT7" s="207"/>
      <c r="GU7" s="211" t="s">
        <v>721</v>
      </c>
      <c r="GV7" s="212"/>
      <c r="GW7" s="212"/>
      <c r="GX7" s="212" t="s">
        <v>722</v>
      </c>
      <c r="GY7" s="212"/>
      <c r="GZ7" s="213"/>
      <c r="HA7" s="158"/>
      <c r="HB7" s="229" t="s">
        <v>271</v>
      </c>
      <c r="HC7" s="206"/>
      <c r="HD7" s="207"/>
      <c r="HE7" s="204" t="s">
        <v>3921</v>
      </c>
      <c r="HF7" s="204"/>
      <c r="HG7" s="204"/>
      <c r="HH7" s="204" t="s">
        <v>3922</v>
      </c>
      <c r="HI7" s="204"/>
      <c r="HJ7" s="204"/>
      <c r="HK7" s="205" t="s">
        <v>271</v>
      </c>
      <c r="HL7" s="206"/>
      <c r="HM7" s="207"/>
      <c r="HN7" s="211" t="s">
        <v>3926</v>
      </c>
      <c r="HO7" s="212"/>
      <c r="HP7" s="212"/>
      <c r="HQ7" s="212" t="s">
        <v>3927</v>
      </c>
      <c r="HR7" s="212"/>
      <c r="HS7" s="213"/>
      <c r="HT7" s="132"/>
      <c r="HU7" s="229" t="s">
        <v>271</v>
      </c>
      <c r="HV7" s="206"/>
      <c r="HW7" s="207"/>
      <c r="HX7" s="204" t="s">
        <v>1014</v>
      </c>
      <c r="HY7" s="204"/>
      <c r="HZ7" s="204"/>
      <c r="IA7" s="204" t="s">
        <v>1015</v>
      </c>
      <c r="IB7" s="204"/>
      <c r="IC7" s="204"/>
      <c r="ID7" s="205" t="s">
        <v>271</v>
      </c>
      <c r="IE7" s="206"/>
      <c r="IF7" s="207"/>
      <c r="IG7" s="211" t="s">
        <v>3938</v>
      </c>
      <c r="IH7" s="212"/>
      <c r="II7" s="212"/>
      <c r="IJ7" s="212" t="s">
        <v>3939</v>
      </c>
      <c r="IK7" s="212"/>
      <c r="IL7" s="213"/>
      <c r="IM7" s="132"/>
      <c r="IN7" s="188"/>
      <c r="IO7" s="189"/>
      <c r="IP7" s="189"/>
      <c r="IQ7" s="189"/>
      <c r="IR7" s="189"/>
      <c r="IS7" s="189"/>
      <c r="IT7" s="189"/>
      <c r="IU7" s="189"/>
      <c r="IV7" s="189"/>
      <c r="IW7" s="189"/>
      <c r="IX7" s="189"/>
      <c r="IY7" s="189"/>
      <c r="IZ7" s="189"/>
      <c r="JA7" s="189"/>
      <c r="JB7" s="189"/>
      <c r="JC7" s="189"/>
      <c r="JD7" s="189"/>
      <c r="JE7" s="190"/>
      <c r="JG7" s="188"/>
      <c r="JH7" s="189"/>
      <c r="JI7" s="189"/>
      <c r="JJ7" s="189"/>
      <c r="JK7" s="189"/>
      <c r="JL7" s="189"/>
      <c r="JM7" s="189"/>
      <c r="JN7" s="189"/>
      <c r="JO7" s="189"/>
      <c r="JP7" s="189"/>
      <c r="JQ7" s="189"/>
      <c r="JR7" s="189"/>
      <c r="JS7" s="189"/>
      <c r="JT7" s="189"/>
      <c r="JU7" s="189"/>
      <c r="JV7" s="189"/>
      <c r="JW7" s="189"/>
      <c r="JX7" s="190"/>
    </row>
    <row r="8" spans="1:284" ht="15" customHeight="1" thickBot="1" x14ac:dyDescent="0.35">
      <c r="A8" s="326">
        <v>5</v>
      </c>
      <c r="B8" s="326"/>
      <c r="C8" s="348">
        <v>385.4</v>
      </c>
      <c r="D8" s="349"/>
      <c r="E8" s="350" t="s">
        <v>317</v>
      </c>
      <c r="F8" s="310"/>
      <c r="G8" s="310"/>
      <c r="H8" s="310"/>
      <c r="I8" s="311"/>
      <c r="J8" s="326">
        <v>15</v>
      </c>
      <c r="K8" s="326"/>
      <c r="L8" s="348">
        <v>295.39999999999998</v>
      </c>
      <c r="M8" s="349"/>
      <c r="N8" s="351" t="s">
        <v>307</v>
      </c>
      <c r="O8" s="352"/>
      <c r="P8" s="352"/>
      <c r="Q8" s="352"/>
      <c r="R8" s="353"/>
      <c r="S8" s="168"/>
      <c r="T8" s="295"/>
      <c r="U8" s="296"/>
      <c r="V8" s="296"/>
      <c r="W8" s="296"/>
      <c r="X8" s="296"/>
      <c r="Y8" s="296"/>
      <c r="Z8" s="296"/>
      <c r="AA8" s="296"/>
      <c r="AB8" s="296"/>
      <c r="AC8" s="296"/>
      <c r="AD8" s="296"/>
      <c r="AE8" s="296"/>
      <c r="AF8" s="296"/>
      <c r="AG8" s="296"/>
      <c r="AH8" s="296"/>
      <c r="AI8" s="296"/>
      <c r="AJ8" s="296"/>
      <c r="AK8" s="297"/>
      <c r="AL8" s="168"/>
      <c r="AM8" s="199" t="str">
        <f>"5 - "&amp;AM19</f>
        <v>5 - BELTED PK</v>
      </c>
      <c r="AN8" s="199"/>
      <c r="AO8" s="199"/>
      <c r="AP8" s="200" t="str">
        <f>AP19</f>
        <v>TQQ 095/36</v>
      </c>
      <c r="AQ8" s="200"/>
      <c r="AR8" s="200"/>
      <c r="AS8" s="200" t="str">
        <f>AS19</f>
        <v>37°34.000'</v>
      </c>
      <c r="AT8" s="200"/>
      <c r="AU8" s="200"/>
      <c r="AV8" s="200" t="str">
        <f>AV19</f>
        <v>116°04.500'</v>
      </c>
      <c r="AW8" s="200"/>
      <c r="AX8" s="201"/>
      <c r="AY8" s="270" t="s">
        <v>17</v>
      </c>
      <c r="AZ8" s="271"/>
      <c r="BA8" s="271"/>
      <c r="BB8" s="52" t="s">
        <v>402</v>
      </c>
      <c r="BC8" s="52" t="s">
        <v>403</v>
      </c>
      <c r="BD8" s="52" t="s">
        <v>491</v>
      </c>
      <c r="BE8" s="168"/>
      <c r="BF8" s="295"/>
      <c r="BG8" s="296"/>
      <c r="BH8" s="296"/>
      <c r="BI8" s="296"/>
      <c r="BJ8" s="296"/>
      <c r="BK8" s="296"/>
      <c r="BL8" s="296"/>
      <c r="BM8" s="296"/>
      <c r="BN8" s="296"/>
      <c r="BO8" s="296"/>
      <c r="BP8" s="296"/>
      <c r="BQ8" s="296"/>
      <c r="BR8" s="296"/>
      <c r="BS8" s="296"/>
      <c r="BT8" s="296"/>
      <c r="BU8" s="296"/>
      <c r="BV8" s="296"/>
      <c r="BW8" s="297"/>
      <c r="BX8" s="168"/>
      <c r="BY8" s="295"/>
      <c r="BZ8" s="296"/>
      <c r="CA8" s="296"/>
      <c r="CB8" s="296"/>
      <c r="CC8" s="296"/>
      <c r="CD8" s="296"/>
      <c r="CE8" s="296"/>
      <c r="CF8" s="296"/>
      <c r="CG8" s="296"/>
      <c r="CH8" s="296"/>
      <c r="CI8" s="296"/>
      <c r="CJ8" s="296"/>
      <c r="CK8" s="296"/>
      <c r="CL8" s="296"/>
      <c r="CM8" s="296"/>
      <c r="CN8" s="296"/>
      <c r="CO8" s="296"/>
      <c r="CP8" s="297"/>
      <c r="CQ8" s="168"/>
      <c r="CR8" s="295"/>
      <c r="CS8" s="296"/>
      <c r="CT8" s="296"/>
      <c r="CU8" s="296"/>
      <c r="CV8" s="296"/>
      <c r="CW8" s="296"/>
      <c r="CX8" s="296"/>
      <c r="CY8" s="296"/>
      <c r="CZ8" s="296"/>
      <c r="DA8" s="296"/>
      <c r="DB8" s="296"/>
      <c r="DC8" s="296"/>
      <c r="DD8" s="296"/>
      <c r="DE8" s="296"/>
      <c r="DF8" s="296"/>
      <c r="DG8" s="296"/>
      <c r="DH8" s="296"/>
      <c r="DI8" s="297"/>
      <c r="DJ8" s="175"/>
      <c r="DK8" s="295"/>
      <c r="DL8" s="296"/>
      <c r="DM8" s="296"/>
      <c r="DN8" s="296"/>
      <c r="DO8" s="296"/>
      <c r="DP8" s="296"/>
      <c r="DQ8" s="296"/>
      <c r="DR8" s="296"/>
      <c r="DS8" s="296"/>
      <c r="DT8" s="296"/>
      <c r="DU8" s="296"/>
      <c r="DV8" s="296"/>
      <c r="DW8" s="296"/>
      <c r="DX8" s="296"/>
      <c r="DY8" s="296"/>
      <c r="DZ8" s="296"/>
      <c r="EA8" s="296"/>
      <c r="EB8" s="297"/>
      <c r="EC8" s="175"/>
      <c r="ED8" s="230"/>
      <c r="EE8" s="209"/>
      <c r="EF8" s="210"/>
      <c r="EG8" s="214" t="s">
        <v>948</v>
      </c>
      <c r="EH8" s="215"/>
      <c r="EI8" s="215"/>
      <c r="EJ8" s="215"/>
      <c r="EK8" s="215"/>
      <c r="EL8" s="216"/>
      <c r="EM8" s="208"/>
      <c r="EN8" s="209"/>
      <c r="EO8" s="210"/>
      <c r="EP8" s="214" t="s">
        <v>949</v>
      </c>
      <c r="EQ8" s="215"/>
      <c r="ER8" s="215"/>
      <c r="ES8" s="215"/>
      <c r="ET8" s="215"/>
      <c r="EU8" s="217"/>
      <c r="EV8" s="158"/>
      <c r="EW8" s="230"/>
      <c r="EX8" s="209"/>
      <c r="EY8" s="210"/>
      <c r="EZ8" s="214" t="s">
        <v>968</v>
      </c>
      <c r="FA8" s="215"/>
      <c r="FB8" s="215"/>
      <c r="FC8" s="215"/>
      <c r="FD8" s="215"/>
      <c r="FE8" s="216"/>
      <c r="FF8" s="208"/>
      <c r="FG8" s="209"/>
      <c r="FH8" s="210"/>
      <c r="FI8" s="214" t="s">
        <v>969</v>
      </c>
      <c r="FJ8" s="215"/>
      <c r="FK8" s="215"/>
      <c r="FL8" s="215"/>
      <c r="FM8" s="215"/>
      <c r="FN8" s="217"/>
      <c r="FO8" s="158"/>
      <c r="FP8" s="230"/>
      <c r="FQ8" s="209"/>
      <c r="FR8" s="210"/>
      <c r="FS8" s="214" t="s">
        <v>1042</v>
      </c>
      <c r="FT8" s="215"/>
      <c r="FU8" s="215"/>
      <c r="FV8" s="215"/>
      <c r="FW8" s="215"/>
      <c r="FX8" s="216"/>
      <c r="FY8" s="208"/>
      <c r="FZ8" s="209"/>
      <c r="GA8" s="210"/>
      <c r="GB8" s="214" t="s">
        <v>1043</v>
      </c>
      <c r="GC8" s="215"/>
      <c r="GD8" s="215"/>
      <c r="GE8" s="215"/>
      <c r="GF8" s="215"/>
      <c r="GG8" s="217"/>
      <c r="GH8" s="158"/>
      <c r="GI8" s="230"/>
      <c r="GJ8" s="209"/>
      <c r="GK8" s="210"/>
      <c r="GL8" s="214" t="s">
        <v>1052</v>
      </c>
      <c r="GM8" s="215"/>
      <c r="GN8" s="215"/>
      <c r="GO8" s="215"/>
      <c r="GP8" s="215"/>
      <c r="GQ8" s="216"/>
      <c r="GR8" s="208"/>
      <c r="GS8" s="209"/>
      <c r="GT8" s="210"/>
      <c r="GU8" s="214" t="s">
        <v>1053</v>
      </c>
      <c r="GV8" s="215"/>
      <c r="GW8" s="215"/>
      <c r="GX8" s="215"/>
      <c r="GY8" s="215"/>
      <c r="GZ8" s="217"/>
      <c r="HA8" s="158"/>
      <c r="HB8" s="230"/>
      <c r="HC8" s="209"/>
      <c r="HD8" s="210"/>
      <c r="HE8" s="214" t="s">
        <v>3923</v>
      </c>
      <c r="HF8" s="215"/>
      <c r="HG8" s="215"/>
      <c r="HH8" s="215"/>
      <c r="HI8" s="215"/>
      <c r="HJ8" s="216"/>
      <c r="HK8" s="208"/>
      <c r="HL8" s="209"/>
      <c r="HM8" s="210"/>
      <c r="HN8" s="214" t="s">
        <v>3928</v>
      </c>
      <c r="HO8" s="215"/>
      <c r="HP8" s="215"/>
      <c r="HQ8" s="215"/>
      <c r="HR8" s="215"/>
      <c r="HS8" s="217"/>
      <c r="HT8" s="132"/>
      <c r="HU8" s="230"/>
      <c r="HV8" s="209"/>
      <c r="HW8" s="210"/>
      <c r="HX8" s="214" t="s">
        <v>1089</v>
      </c>
      <c r="HY8" s="215"/>
      <c r="HZ8" s="215"/>
      <c r="IA8" s="215"/>
      <c r="IB8" s="215"/>
      <c r="IC8" s="216"/>
      <c r="ID8" s="208"/>
      <c r="IE8" s="209"/>
      <c r="IF8" s="210"/>
      <c r="IG8" s="214" t="s">
        <v>3940</v>
      </c>
      <c r="IH8" s="215"/>
      <c r="II8" s="215"/>
      <c r="IJ8" s="215"/>
      <c r="IK8" s="215"/>
      <c r="IL8" s="217"/>
      <c r="IM8" s="132"/>
      <c r="IN8" s="188"/>
      <c r="IO8" s="189"/>
      <c r="IP8" s="189"/>
      <c r="IQ8" s="189"/>
      <c r="IR8" s="189"/>
      <c r="IS8" s="189"/>
      <c r="IT8" s="189"/>
      <c r="IU8" s="189"/>
      <c r="IV8" s="189"/>
      <c r="IW8" s="189"/>
      <c r="IX8" s="189"/>
      <c r="IY8" s="189"/>
      <c r="IZ8" s="189"/>
      <c r="JA8" s="189"/>
      <c r="JB8" s="189"/>
      <c r="JC8" s="189"/>
      <c r="JD8" s="189"/>
      <c r="JE8" s="190"/>
      <c r="JG8" s="188"/>
      <c r="JH8" s="189"/>
      <c r="JI8" s="189"/>
      <c r="JJ8" s="189"/>
      <c r="JK8" s="189"/>
      <c r="JL8" s="189"/>
      <c r="JM8" s="189"/>
      <c r="JN8" s="189"/>
      <c r="JO8" s="189"/>
      <c r="JP8" s="189"/>
      <c r="JQ8" s="189"/>
      <c r="JR8" s="189"/>
      <c r="JS8" s="189"/>
      <c r="JT8" s="189"/>
      <c r="JU8" s="189"/>
      <c r="JV8" s="189"/>
      <c r="JW8" s="189"/>
      <c r="JX8" s="190"/>
    </row>
    <row r="9" spans="1:284" ht="15" customHeight="1" thickTop="1" x14ac:dyDescent="0.3">
      <c r="A9" s="326">
        <v>6</v>
      </c>
      <c r="B9" s="326"/>
      <c r="C9" s="345">
        <v>273.55</v>
      </c>
      <c r="D9" s="346"/>
      <c r="E9" s="347" t="s">
        <v>318</v>
      </c>
      <c r="F9" s="260"/>
      <c r="G9" s="260"/>
      <c r="H9" s="260"/>
      <c r="I9" s="261"/>
      <c r="J9" s="326">
        <v>16</v>
      </c>
      <c r="K9" s="326"/>
      <c r="L9" s="345">
        <v>276.10000000000002</v>
      </c>
      <c r="M9" s="346"/>
      <c r="N9" s="224" t="s">
        <v>308</v>
      </c>
      <c r="O9" s="225"/>
      <c r="P9" s="225"/>
      <c r="Q9" s="225"/>
      <c r="R9" s="226"/>
      <c r="S9" s="169"/>
      <c r="T9" s="295"/>
      <c r="U9" s="296"/>
      <c r="V9" s="296"/>
      <c r="W9" s="296"/>
      <c r="X9" s="296"/>
      <c r="Y9" s="296"/>
      <c r="Z9" s="296"/>
      <c r="AA9" s="296"/>
      <c r="AB9" s="296"/>
      <c r="AC9" s="296"/>
      <c r="AD9" s="296"/>
      <c r="AE9" s="296"/>
      <c r="AF9" s="296"/>
      <c r="AG9" s="296"/>
      <c r="AH9" s="296"/>
      <c r="AI9" s="296"/>
      <c r="AJ9" s="296"/>
      <c r="AK9" s="297"/>
      <c r="AL9" s="169"/>
      <c r="AM9" s="202" t="str">
        <f>"6 - "&amp;AM26</f>
        <v>6 - GARTH</v>
      </c>
      <c r="AN9" s="202"/>
      <c r="AO9" s="202"/>
      <c r="AP9" s="197" t="str">
        <f>AP26</f>
        <v>LSV 302/90</v>
      </c>
      <c r="AQ9" s="197"/>
      <c r="AR9" s="197"/>
      <c r="AS9" s="197" t="str">
        <f>AS26</f>
        <v>37°17.967'</v>
      </c>
      <c r="AT9" s="197"/>
      <c r="AU9" s="197"/>
      <c r="AV9" s="197" t="str">
        <f>AV26</f>
        <v>116°21.267'</v>
      </c>
      <c r="AW9" s="197"/>
      <c r="AX9" s="198"/>
      <c r="AY9" s="393" t="s">
        <v>504</v>
      </c>
      <c r="AZ9" s="394"/>
      <c r="BA9" s="394"/>
      <c r="BB9" s="109" t="s">
        <v>465</v>
      </c>
      <c r="BC9" s="109">
        <v>75</v>
      </c>
      <c r="BD9" s="113">
        <v>112.8</v>
      </c>
      <c r="BE9" s="169"/>
      <c r="BF9" s="295"/>
      <c r="BG9" s="296"/>
      <c r="BH9" s="296"/>
      <c r="BI9" s="296"/>
      <c r="BJ9" s="296"/>
      <c r="BK9" s="296"/>
      <c r="BL9" s="296"/>
      <c r="BM9" s="296"/>
      <c r="BN9" s="296"/>
      <c r="BO9" s="296"/>
      <c r="BP9" s="296"/>
      <c r="BQ9" s="296"/>
      <c r="BR9" s="296"/>
      <c r="BS9" s="296"/>
      <c r="BT9" s="296"/>
      <c r="BU9" s="296"/>
      <c r="BV9" s="296"/>
      <c r="BW9" s="297"/>
      <c r="BX9" s="169"/>
      <c r="BY9" s="295"/>
      <c r="BZ9" s="296"/>
      <c r="CA9" s="296"/>
      <c r="CB9" s="296"/>
      <c r="CC9" s="296"/>
      <c r="CD9" s="296"/>
      <c r="CE9" s="296"/>
      <c r="CF9" s="296"/>
      <c r="CG9" s="296"/>
      <c r="CH9" s="296"/>
      <c r="CI9" s="296"/>
      <c r="CJ9" s="296"/>
      <c r="CK9" s="296"/>
      <c r="CL9" s="296"/>
      <c r="CM9" s="296"/>
      <c r="CN9" s="296"/>
      <c r="CO9" s="296"/>
      <c r="CP9" s="297"/>
      <c r="CQ9" s="169"/>
      <c r="CR9" s="295"/>
      <c r="CS9" s="296"/>
      <c r="CT9" s="296"/>
      <c r="CU9" s="296"/>
      <c r="CV9" s="296"/>
      <c r="CW9" s="296"/>
      <c r="CX9" s="296"/>
      <c r="CY9" s="296"/>
      <c r="CZ9" s="296"/>
      <c r="DA9" s="296"/>
      <c r="DB9" s="296"/>
      <c r="DC9" s="296"/>
      <c r="DD9" s="296"/>
      <c r="DE9" s="296"/>
      <c r="DF9" s="296"/>
      <c r="DG9" s="296"/>
      <c r="DH9" s="296"/>
      <c r="DI9" s="297"/>
      <c r="DJ9" s="176"/>
      <c r="DK9" s="295"/>
      <c r="DL9" s="296"/>
      <c r="DM9" s="296"/>
      <c r="DN9" s="296"/>
      <c r="DO9" s="296"/>
      <c r="DP9" s="296"/>
      <c r="DQ9" s="296"/>
      <c r="DR9" s="296"/>
      <c r="DS9" s="296"/>
      <c r="DT9" s="296"/>
      <c r="DU9" s="296"/>
      <c r="DV9" s="296"/>
      <c r="DW9" s="296"/>
      <c r="DX9" s="296"/>
      <c r="DY9" s="296"/>
      <c r="DZ9" s="296"/>
      <c r="EA9" s="296"/>
      <c r="EB9" s="297"/>
      <c r="EC9" s="176"/>
      <c r="ED9" s="417" t="s">
        <v>580</v>
      </c>
      <c r="EE9" s="418"/>
      <c r="EF9" s="418"/>
      <c r="EG9" s="418"/>
      <c r="EH9" s="418"/>
      <c r="EI9" s="418"/>
      <c r="EJ9" s="418"/>
      <c r="EK9" s="418"/>
      <c r="EL9" s="418"/>
      <c r="EM9" s="418"/>
      <c r="EN9" s="418"/>
      <c r="EO9" s="418"/>
      <c r="EP9" s="418"/>
      <c r="EQ9" s="418"/>
      <c r="ER9" s="418"/>
      <c r="ES9" s="418"/>
      <c r="ET9" s="418"/>
      <c r="EU9" s="419"/>
      <c r="EV9" s="163"/>
      <c r="EW9" s="241" t="s">
        <v>253</v>
      </c>
      <c r="EX9" s="242"/>
      <c r="EY9" s="243"/>
      <c r="EZ9" s="231" t="s">
        <v>543</v>
      </c>
      <c r="FA9" s="232"/>
      <c r="FB9" s="244"/>
      <c r="FC9" s="126" t="s">
        <v>754</v>
      </c>
      <c r="FD9" s="231" t="s">
        <v>933</v>
      </c>
      <c r="FE9" s="244"/>
      <c r="FF9" s="245" t="s">
        <v>253</v>
      </c>
      <c r="FG9" s="245"/>
      <c r="FH9" s="245"/>
      <c r="FI9" s="231" t="s">
        <v>544</v>
      </c>
      <c r="FJ9" s="232"/>
      <c r="FK9" s="232"/>
      <c r="FL9" s="126" t="s">
        <v>754</v>
      </c>
      <c r="FM9" s="232" t="s">
        <v>934</v>
      </c>
      <c r="FN9" s="233"/>
      <c r="FO9" s="163"/>
      <c r="FP9" s="241" t="s">
        <v>253</v>
      </c>
      <c r="FQ9" s="242"/>
      <c r="FR9" s="243"/>
      <c r="FS9" s="231" t="s">
        <v>565</v>
      </c>
      <c r="FT9" s="232"/>
      <c r="FU9" s="244"/>
      <c r="FV9" s="126" t="s">
        <v>754</v>
      </c>
      <c r="FW9" s="231" t="s">
        <v>777</v>
      </c>
      <c r="FX9" s="244"/>
      <c r="FY9" s="245" t="s">
        <v>253</v>
      </c>
      <c r="FZ9" s="245"/>
      <c r="GA9" s="245"/>
      <c r="GB9" s="231" t="s">
        <v>566</v>
      </c>
      <c r="GC9" s="232"/>
      <c r="GD9" s="232"/>
      <c r="GE9" s="126" t="s">
        <v>754</v>
      </c>
      <c r="GF9" s="232" t="s">
        <v>778</v>
      </c>
      <c r="GG9" s="233"/>
      <c r="GH9" s="163"/>
      <c r="GI9" s="234" t="s">
        <v>527</v>
      </c>
      <c r="GJ9" s="235"/>
      <c r="GK9" s="235"/>
      <c r="GL9" s="235"/>
      <c r="GM9" s="235"/>
      <c r="GN9" s="235"/>
      <c r="GO9" s="235"/>
      <c r="GP9" s="235"/>
      <c r="GQ9" s="235"/>
      <c r="GR9" s="235"/>
      <c r="GS9" s="235"/>
      <c r="GT9" s="235"/>
      <c r="GU9" s="235"/>
      <c r="GV9" s="235"/>
      <c r="GW9" s="235"/>
      <c r="GX9" s="235"/>
      <c r="GY9" s="235"/>
      <c r="GZ9" s="236"/>
      <c r="HA9" s="163"/>
      <c r="HB9" s="241" t="s">
        <v>253</v>
      </c>
      <c r="HC9" s="242"/>
      <c r="HD9" s="243"/>
      <c r="HE9" s="231" t="s">
        <v>3892</v>
      </c>
      <c r="HF9" s="232"/>
      <c r="HG9" s="244"/>
      <c r="HH9" s="126" t="s">
        <v>754</v>
      </c>
      <c r="HI9" s="231" t="s">
        <v>3929</v>
      </c>
      <c r="HJ9" s="244"/>
      <c r="HK9" s="245" t="s">
        <v>253</v>
      </c>
      <c r="HL9" s="245"/>
      <c r="HM9" s="245"/>
      <c r="HN9" s="231"/>
      <c r="HO9" s="232"/>
      <c r="HP9" s="232"/>
      <c r="HQ9" s="126" t="s">
        <v>754</v>
      </c>
      <c r="HR9" s="232"/>
      <c r="HS9" s="233"/>
      <c r="HT9" s="132"/>
      <c r="HU9" s="234" t="s">
        <v>3941</v>
      </c>
      <c r="HV9" s="235"/>
      <c r="HW9" s="235"/>
      <c r="HX9" s="235"/>
      <c r="HY9" s="235"/>
      <c r="HZ9" s="235"/>
      <c r="IA9" s="235"/>
      <c r="IB9" s="235"/>
      <c r="IC9" s="235"/>
      <c r="ID9" s="235"/>
      <c r="IE9" s="235"/>
      <c r="IF9" s="235"/>
      <c r="IG9" s="235"/>
      <c r="IH9" s="235"/>
      <c r="II9" s="235"/>
      <c r="IJ9" s="235"/>
      <c r="IK9" s="235"/>
      <c r="IL9" s="236"/>
      <c r="IM9" s="132"/>
      <c r="IN9" s="188"/>
      <c r="IO9" s="189"/>
      <c r="IP9" s="189"/>
      <c r="IQ9" s="189"/>
      <c r="IR9" s="189"/>
      <c r="IS9" s="189"/>
      <c r="IT9" s="189"/>
      <c r="IU9" s="189"/>
      <c r="IV9" s="189"/>
      <c r="IW9" s="189"/>
      <c r="IX9" s="189"/>
      <c r="IY9" s="189"/>
      <c r="IZ9" s="189"/>
      <c r="JA9" s="189"/>
      <c r="JB9" s="189"/>
      <c r="JC9" s="189"/>
      <c r="JD9" s="189"/>
      <c r="JE9" s="190"/>
      <c r="JG9" s="188"/>
      <c r="JH9" s="189"/>
      <c r="JI9" s="189"/>
      <c r="JJ9" s="189"/>
      <c r="JK9" s="189"/>
      <c r="JL9" s="189"/>
      <c r="JM9" s="189"/>
      <c r="JN9" s="189"/>
      <c r="JO9" s="189"/>
      <c r="JP9" s="189"/>
      <c r="JQ9" s="189"/>
      <c r="JR9" s="189"/>
      <c r="JS9" s="189"/>
      <c r="JT9" s="189"/>
      <c r="JU9" s="189"/>
      <c r="JV9" s="189"/>
      <c r="JW9" s="189"/>
      <c r="JX9" s="190"/>
    </row>
    <row r="10" spans="1:284" ht="15" customHeight="1" thickBot="1" x14ac:dyDescent="0.35">
      <c r="A10" s="326">
        <v>7</v>
      </c>
      <c r="B10" s="326"/>
      <c r="C10" s="348">
        <v>317.52499999999998</v>
      </c>
      <c r="D10" s="349"/>
      <c r="E10" s="350" t="s">
        <v>319</v>
      </c>
      <c r="F10" s="310"/>
      <c r="G10" s="310"/>
      <c r="H10" s="310"/>
      <c r="I10" s="311"/>
      <c r="J10" s="326">
        <v>17</v>
      </c>
      <c r="K10" s="326"/>
      <c r="L10" s="348">
        <v>352.6</v>
      </c>
      <c r="M10" s="349"/>
      <c r="N10" s="351" t="s">
        <v>309</v>
      </c>
      <c r="O10" s="352"/>
      <c r="P10" s="352"/>
      <c r="Q10" s="352"/>
      <c r="R10" s="353"/>
      <c r="S10" s="167"/>
      <c r="T10" s="295"/>
      <c r="U10" s="296"/>
      <c r="V10" s="296"/>
      <c r="W10" s="296"/>
      <c r="X10" s="296"/>
      <c r="Y10" s="296"/>
      <c r="Z10" s="296"/>
      <c r="AA10" s="296"/>
      <c r="AB10" s="296"/>
      <c r="AC10" s="296"/>
      <c r="AD10" s="296"/>
      <c r="AE10" s="296"/>
      <c r="AF10" s="296"/>
      <c r="AG10" s="296"/>
      <c r="AH10" s="296"/>
      <c r="AI10" s="296"/>
      <c r="AJ10" s="296"/>
      <c r="AK10" s="297"/>
      <c r="AL10" s="167"/>
      <c r="AM10" s="199" t="str">
        <f>"7 - "&amp;AM24</f>
        <v>7 - FLUSH</v>
      </c>
      <c r="AN10" s="199"/>
      <c r="AO10" s="199"/>
      <c r="AP10" s="200" t="str">
        <f>AP24</f>
        <v>LSV 286/73</v>
      </c>
      <c r="AQ10" s="200"/>
      <c r="AR10" s="200"/>
      <c r="AS10" s="200" t="str">
        <f>AS24</f>
        <v>36°50.800'</v>
      </c>
      <c r="AT10" s="200"/>
      <c r="AU10" s="200"/>
      <c r="AV10" s="200" t="str">
        <f>AV24</f>
        <v>116°20.267'</v>
      </c>
      <c r="AW10" s="200"/>
      <c r="AX10" s="201"/>
      <c r="AY10" s="283" t="s">
        <v>503</v>
      </c>
      <c r="AZ10" s="199"/>
      <c r="BA10" s="199"/>
      <c r="BB10" s="127" t="s">
        <v>466</v>
      </c>
      <c r="BC10" s="127">
        <v>33</v>
      </c>
      <c r="BD10" s="114">
        <v>109.6</v>
      </c>
      <c r="BE10" s="167"/>
      <c r="BF10" s="295"/>
      <c r="BG10" s="296"/>
      <c r="BH10" s="296"/>
      <c r="BI10" s="296"/>
      <c r="BJ10" s="296"/>
      <c r="BK10" s="296"/>
      <c r="BL10" s="296"/>
      <c r="BM10" s="296"/>
      <c r="BN10" s="296"/>
      <c r="BO10" s="296"/>
      <c r="BP10" s="296"/>
      <c r="BQ10" s="296"/>
      <c r="BR10" s="296"/>
      <c r="BS10" s="296"/>
      <c r="BT10" s="296"/>
      <c r="BU10" s="296"/>
      <c r="BV10" s="296"/>
      <c r="BW10" s="297"/>
      <c r="BX10" s="167"/>
      <c r="BY10" s="295"/>
      <c r="BZ10" s="296"/>
      <c r="CA10" s="296"/>
      <c r="CB10" s="296"/>
      <c r="CC10" s="296"/>
      <c r="CD10" s="296"/>
      <c r="CE10" s="296"/>
      <c r="CF10" s="296"/>
      <c r="CG10" s="296"/>
      <c r="CH10" s="296"/>
      <c r="CI10" s="296"/>
      <c r="CJ10" s="296"/>
      <c r="CK10" s="296"/>
      <c r="CL10" s="296"/>
      <c r="CM10" s="296"/>
      <c r="CN10" s="296"/>
      <c r="CO10" s="296"/>
      <c r="CP10" s="297"/>
      <c r="CQ10" s="167"/>
      <c r="CR10" s="295"/>
      <c r="CS10" s="296"/>
      <c r="CT10" s="296"/>
      <c r="CU10" s="296"/>
      <c r="CV10" s="296"/>
      <c r="CW10" s="296"/>
      <c r="CX10" s="296"/>
      <c r="CY10" s="296"/>
      <c r="CZ10" s="296"/>
      <c r="DA10" s="296"/>
      <c r="DB10" s="296"/>
      <c r="DC10" s="296"/>
      <c r="DD10" s="296"/>
      <c r="DE10" s="296"/>
      <c r="DF10" s="296"/>
      <c r="DG10" s="296"/>
      <c r="DH10" s="296"/>
      <c r="DI10" s="297"/>
      <c r="DJ10" s="160"/>
      <c r="DK10" s="295"/>
      <c r="DL10" s="296"/>
      <c r="DM10" s="296"/>
      <c r="DN10" s="296"/>
      <c r="DO10" s="296"/>
      <c r="DP10" s="296"/>
      <c r="DQ10" s="296"/>
      <c r="DR10" s="296"/>
      <c r="DS10" s="296"/>
      <c r="DT10" s="296"/>
      <c r="DU10" s="296"/>
      <c r="DV10" s="296"/>
      <c r="DW10" s="296"/>
      <c r="DX10" s="296"/>
      <c r="DY10" s="296"/>
      <c r="DZ10" s="296"/>
      <c r="EA10" s="296"/>
      <c r="EB10" s="297"/>
      <c r="EC10" s="160"/>
      <c r="ED10" s="420" t="s">
        <v>261</v>
      </c>
      <c r="EE10" s="421"/>
      <c r="EF10" s="421"/>
      <c r="EG10" s="422" t="s">
        <v>259</v>
      </c>
      <c r="EH10" s="422"/>
      <c r="EI10" s="422"/>
      <c r="EJ10" s="421" t="s">
        <v>232</v>
      </c>
      <c r="EK10" s="421"/>
      <c r="EL10" s="422" t="s">
        <v>258</v>
      </c>
      <c r="EM10" s="422"/>
      <c r="EN10" s="421" t="s">
        <v>280</v>
      </c>
      <c r="EO10" s="421"/>
      <c r="EP10" s="422" t="s">
        <v>277</v>
      </c>
      <c r="EQ10" s="422"/>
      <c r="ER10" s="421" t="s">
        <v>281</v>
      </c>
      <c r="ES10" s="421"/>
      <c r="ET10" s="431"/>
      <c r="EU10" s="432"/>
      <c r="EV10" s="159"/>
      <c r="EW10" s="246" t="s">
        <v>255</v>
      </c>
      <c r="EX10" s="247"/>
      <c r="EY10" s="247"/>
      <c r="EZ10" s="284" t="s">
        <v>627</v>
      </c>
      <c r="FA10" s="284"/>
      <c r="FB10" s="284"/>
      <c r="FC10" s="284"/>
      <c r="FD10" s="284"/>
      <c r="FE10" s="284"/>
      <c r="FF10" s="247" t="s">
        <v>255</v>
      </c>
      <c r="FG10" s="247"/>
      <c r="FH10" s="247"/>
      <c r="FI10" s="285" t="s">
        <v>630</v>
      </c>
      <c r="FJ10" s="286"/>
      <c r="FK10" s="286"/>
      <c r="FL10" s="286"/>
      <c r="FM10" s="286"/>
      <c r="FN10" s="287"/>
      <c r="FO10" s="159"/>
      <c r="FP10" s="246" t="s">
        <v>255</v>
      </c>
      <c r="FQ10" s="247"/>
      <c r="FR10" s="247"/>
      <c r="FS10" s="284" t="s">
        <v>691</v>
      </c>
      <c r="FT10" s="284"/>
      <c r="FU10" s="284"/>
      <c r="FV10" s="284"/>
      <c r="FW10" s="284"/>
      <c r="FX10" s="284"/>
      <c r="FY10" s="247" t="s">
        <v>255</v>
      </c>
      <c r="FZ10" s="247"/>
      <c r="GA10" s="247"/>
      <c r="GB10" s="285" t="s">
        <v>694</v>
      </c>
      <c r="GC10" s="286"/>
      <c r="GD10" s="286"/>
      <c r="GE10" s="286"/>
      <c r="GF10" s="286"/>
      <c r="GG10" s="287"/>
      <c r="GH10" s="159"/>
      <c r="GI10" s="237" t="s">
        <v>261</v>
      </c>
      <c r="GJ10" s="238"/>
      <c r="GK10" s="238"/>
      <c r="GL10" s="239" t="s">
        <v>259</v>
      </c>
      <c r="GM10" s="239"/>
      <c r="GN10" s="239"/>
      <c r="GO10" s="238" t="s">
        <v>232</v>
      </c>
      <c r="GP10" s="238"/>
      <c r="GQ10" s="239" t="s">
        <v>258</v>
      </c>
      <c r="GR10" s="239"/>
      <c r="GS10" s="238" t="s">
        <v>280</v>
      </c>
      <c r="GT10" s="238"/>
      <c r="GU10" s="239" t="s">
        <v>528</v>
      </c>
      <c r="GV10" s="239"/>
      <c r="GW10" s="238" t="s">
        <v>281</v>
      </c>
      <c r="GX10" s="238"/>
      <c r="GY10" s="239"/>
      <c r="GZ10" s="240"/>
      <c r="HA10" s="159"/>
      <c r="HB10" s="246" t="s">
        <v>255</v>
      </c>
      <c r="HC10" s="247"/>
      <c r="HD10" s="247"/>
      <c r="HE10" s="284" t="s">
        <v>732</v>
      </c>
      <c r="HF10" s="284"/>
      <c r="HG10" s="284"/>
      <c r="HH10" s="284"/>
      <c r="HI10" s="284"/>
      <c r="HJ10" s="284"/>
      <c r="HK10" s="247" t="s">
        <v>255</v>
      </c>
      <c r="HL10" s="247"/>
      <c r="HM10" s="247"/>
      <c r="HN10" s="285"/>
      <c r="HO10" s="286"/>
      <c r="HP10" s="286"/>
      <c r="HQ10" s="286"/>
      <c r="HR10" s="286"/>
      <c r="HS10" s="287"/>
      <c r="HT10" s="132"/>
      <c r="HU10" s="237" t="s">
        <v>261</v>
      </c>
      <c r="HV10" s="238"/>
      <c r="HW10" s="238"/>
      <c r="HX10" s="239" t="s">
        <v>259</v>
      </c>
      <c r="HY10" s="239"/>
      <c r="HZ10" s="239"/>
      <c r="IA10" s="238" t="s">
        <v>232</v>
      </c>
      <c r="IB10" s="238"/>
      <c r="IC10" s="239" t="s">
        <v>258</v>
      </c>
      <c r="ID10" s="239"/>
      <c r="IE10" s="238" t="s">
        <v>280</v>
      </c>
      <c r="IF10" s="238"/>
      <c r="IG10" s="239" t="s">
        <v>3942</v>
      </c>
      <c r="IH10" s="239"/>
      <c r="II10" s="238" t="s">
        <v>281</v>
      </c>
      <c r="IJ10" s="238"/>
      <c r="IK10" s="239" t="s">
        <v>939</v>
      </c>
      <c r="IL10" s="240"/>
      <c r="IM10" s="132"/>
      <c r="IN10" s="188"/>
      <c r="IO10" s="189"/>
      <c r="IP10" s="189"/>
      <c r="IQ10" s="189"/>
      <c r="IR10" s="189"/>
      <c r="IS10" s="189"/>
      <c r="IT10" s="189"/>
      <c r="IU10" s="189"/>
      <c r="IV10" s="189"/>
      <c r="IW10" s="189"/>
      <c r="IX10" s="189"/>
      <c r="IY10" s="189"/>
      <c r="IZ10" s="189"/>
      <c r="JA10" s="189"/>
      <c r="JB10" s="189"/>
      <c r="JC10" s="189"/>
      <c r="JD10" s="189"/>
      <c r="JE10" s="190"/>
      <c r="JG10" s="188"/>
      <c r="JH10" s="189"/>
      <c r="JI10" s="189"/>
      <c r="JJ10" s="189"/>
      <c r="JK10" s="189"/>
      <c r="JL10" s="189"/>
      <c r="JM10" s="189"/>
      <c r="JN10" s="189"/>
      <c r="JO10" s="189"/>
      <c r="JP10" s="189"/>
      <c r="JQ10" s="189"/>
      <c r="JR10" s="189"/>
      <c r="JS10" s="189"/>
      <c r="JT10" s="189"/>
      <c r="JU10" s="189"/>
      <c r="JV10" s="189"/>
      <c r="JW10" s="189"/>
      <c r="JX10" s="190"/>
    </row>
    <row r="11" spans="1:284" ht="15" customHeight="1" thickTop="1" x14ac:dyDescent="0.3">
      <c r="A11" s="326">
        <v>8</v>
      </c>
      <c r="B11" s="326"/>
      <c r="C11" s="345">
        <v>254.4</v>
      </c>
      <c r="D11" s="346"/>
      <c r="E11" s="347" t="s">
        <v>320</v>
      </c>
      <c r="F11" s="260"/>
      <c r="G11" s="260"/>
      <c r="H11" s="260"/>
      <c r="I11" s="261"/>
      <c r="J11" s="326">
        <v>18</v>
      </c>
      <c r="K11" s="326"/>
      <c r="L11" s="345">
        <v>317.77499999999998</v>
      </c>
      <c r="M11" s="346"/>
      <c r="N11" s="224" t="s">
        <v>310</v>
      </c>
      <c r="O11" s="225"/>
      <c r="P11" s="225"/>
      <c r="Q11" s="225"/>
      <c r="R11" s="226"/>
      <c r="S11" s="168"/>
      <c r="T11" s="295"/>
      <c r="U11" s="296"/>
      <c r="V11" s="296"/>
      <c r="W11" s="296"/>
      <c r="X11" s="296"/>
      <c r="Y11" s="296"/>
      <c r="Z11" s="296"/>
      <c r="AA11" s="296"/>
      <c r="AB11" s="296"/>
      <c r="AC11" s="296"/>
      <c r="AD11" s="296"/>
      <c r="AE11" s="296"/>
      <c r="AF11" s="296"/>
      <c r="AG11" s="296"/>
      <c r="AH11" s="296"/>
      <c r="AI11" s="296"/>
      <c r="AJ11" s="296"/>
      <c r="AK11" s="297"/>
      <c r="AL11" s="168"/>
      <c r="AM11" s="202" t="str">
        <f>"8 - "&amp;AM29</f>
        <v>8 - JAYSN</v>
      </c>
      <c r="AN11" s="202"/>
      <c r="AO11" s="202"/>
      <c r="AP11" s="197" t="str">
        <f>AP29</f>
        <v>BTY 098/37</v>
      </c>
      <c r="AQ11" s="197"/>
      <c r="AR11" s="197"/>
      <c r="AS11" s="197" t="str">
        <f>AS29</f>
        <v>36°34.425'</v>
      </c>
      <c r="AT11" s="197"/>
      <c r="AU11" s="197"/>
      <c r="AV11" s="197" t="str">
        <f>AV29</f>
        <v>116°02.444'</v>
      </c>
      <c r="AW11" s="197"/>
      <c r="AX11" s="198"/>
      <c r="AY11" s="282" t="s">
        <v>502</v>
      </c>
      <c r="AZ11" s="202"/>
      <c r="BA11" s="202"/>
      <c r="BB11" s="128" t="s">
        <v>406</v>
      </c>
      <c r="BC11" s="128">
        <v>114</v>
      </c>
      <c r="BD11" s="115">
        <v>116.7</v>
      </c>
      <c r="BE11" s="168"/>
      <c r="BF11" s="295"/>
      <c r="BG11" s="296"/>
      <c r="BH11" s="296"/>
      <c r="BI11" s="296"/>
      <c r="BJ11" s="296"/>
      <c r="BK11" s="296"/>
      <c r="BL11" s="296"/>
      <c r="BM11" s="296"/>
      <c r="BN11" s="296"/>
      <c r="BO11" s="296"/>
      <c r="BP11" s="296"/>
      <c r="BQ11" s="296"/>
      <c r="BR11" s="296"/>
      <c r="BS11" s="296"/>
      <c r="BT11" s="296"/>
      <c r="BU11" s="296"/>
      <c r="BV11" s="296"/>
      <c r="BW11" s="297"/>
      <c r="BX11" s="168"/>
      <c r="BY11" s="295"/>
      <c r="BZ11" s="296"/>
      <c r="CA11" s="296"/>
      <c r="CB11" s="296"/>
      <c r="CC11" s="296"/>
      <c r="CD11" s="296"/>
      <c r="CE11" s="296"/>
      <c r="CF11" s="296"/>
      <c r="CG11" s="296"/>
      <c r="CH11" s="296"/>
      <c r="CI11" s="296"/>
      <c r="CJ11" s="296"/>
      <c r="CK11" s="296"/>
      <c r="CL11" s="296"/>
      <c r="CM11" s="296"/>
      <c r="CN11" s="296"/>
      <c r="CO11" s="296"/>
      <c r="CP11" s="297"/>
      <c r="CQ11" s="168"/>
      <c r="CR11" s="295"/>
      <c r="CS11" s="296"/>
      <c r="CT11" s="296"/>
      <c r="CU11" s="296"/>
      <c r="CV11" s="296"/>
      <c r="CW11" s="296"/>
      <c r="CX11" s="296"/>
      <c r="CY11" s="296"/>
      <c r="CZ11" s="296"/>
      <c r="DA11" s="296"/>
      <c r="DB11" s="296"/>
      <c r="DC11" s="296"/>
      <c r="DD11" s="296"/>
      <c r="DE11" s="296"/>
      <c r="DF11" s="296"/>
      <c r="DG11" s="296"/>
      <c r="DH11" s="296"/>
      <c r="DI11" s="297"/>
      <c r="DJ11" s="175"/>
      <c r="DK11" s="295"/>
      <c r="DL11" s="296"/>
      <c r="DM11" s="296"/>
      <c r="DN11" s="296"/>
      <c r="DO11" s="296"/>
      <c r="DP11" s="296"/>
      <c r="DQ11" s="296"/>
      <c r="DR11" s="296"/>
      <c r="DS11" s="296"/>
      <c r="DT11" s="296"/>
      <c r="DU11" s="296"/>
      <c r="DV11" s="296"/>
      <c r="DW11" s="296"/>
      <c r="DX11" s="296"/>
      <c r="DY11" s="296"/>
      <c r="DZ11" s="296"/>
      <c r="EA11" s="296"/>
      <c r="EB11" s="297"/>
      <c r="EC11" s="175"/>
      <c r="ED11" s="241" t="s">
        <v>253</v>
      </c>
      <c r="EE11" s="242"/>
      <c r="EF11" s="243"/>
      <c r="EG11" s="231" t="s">
        <v>581</v>
      </c>
      <c r="EH11" s="232"/>
      <c r="EI11" s="244"/>
      <c r="EJ11" s="126" t="s">
        <v>754</v>
      </c>
      <c r="EK11" s="231" t="s">
        <v>919</v>
      </c>
      <c r="EL11" s="244"/>
      <c r="EM11" s="245" t="s">
        <v>253</v>
      </c>
      <c r="EN11" s="245"/>
      <c r="EO11" s="245"/>
      <c r="EP11" s="231" t="s">
        <v>582</v>
      </c>
      <c r="EQ11" s="232"/>
      <c r="ER11" s="232"/>
      <c r="ES11" s="126" t="s">
        <v>754</v>
      </c>
      <c r="ET11" s="232" t="s">
        <v>920</v>
      </c>
      <c r="EU11" s="233"/>
      <c r="EV11" s="158"/>
      <c r="EW11" s="229" t="s">
        <v>271</v>
      </c>
      <c r="EX11" s="206"/>
      <c r="EY11" s="207"/>
      <c r="EZ11" s="204" t="s">
        <v>628</v>
      </c>
      <c r="FA11" s="204"/>
      <c r="FB11" s="204"/>
      <c r="FC11" s="204" t="s">
        <v>629</v>
      </c>
      <c r="FD11" s="204"/>
      <c r="FE11" s="204"/>
      <c r="FF11" s="205" t="s">
        <v>271</v>
      </c>
      <c r="FG11" s="206"/>
      <c r="FH11" s="207"/>
      <c r="FI11" s="211" t="s">
        <v>631</v>
      </c>
      <c r="FJ11" s="212"/>
      <c r="FK11" s="212"/>
      <c r="FL11" s="212" t="s">
        <v>632</v>
      </c>
      <c r="FM11" s="212"/>
      <c r="FN11" s="213"/>
      <c r="FO11" s="158"/>
      <c r="FP11" s="229" t="s">
        <v>271</v>
      </c>
      <c r="FQ11" s="206"/>
      <c r="FR11" s="207"/>
      <c r="FS11" s="204" t="s">
        <v>692</v>
      </c>
      <c r="FT11" s="204"/>
      <c r="FU11" s="204"/>
      <c r="FV11" s="204" t="s">
        <v>693</v>
      </c>
      <c r="FW11" s="204"/>
      <c r="FX11" s="204"/>
      <c r="FY11" s="205" t="s">
        <v>271</v>
      </c>
      <c r="FZ11" s="206"/>
      <c r="GA11" s="207"/>
      <c r="GB11" s="211" t="s">
        <v>695</v>
      </c>
      <c r="GC11" s="212"/>
      <c r="GD11" s="212"/>
      <c r="GE11" s="212" t="s">
        <v>696</v>
      </c>
      <c r="GF11" s="212"/>
      <c r="GG11" s="213"/>
      <c r="GH11" s="158"/>
      <c r="GI11" s="241" t="s">
        <v>253</v>
      </c>
      <c r="GJ11" s="242"/>
      <c r="GK11" s="243"/>
      <c r="GL11" s="231" t="s">
        <v>529</v>
      </c>
      <c r="GM11" s="232"/>
      <c r="GN11" s="244"/>
      <c r="GO11" s="126" t="s">
        <v>754</v>
      </c>
      <c r="GP11" s="231" t="s">
        <v>791</v>
      </c>
      <c r="GQ11" s="244"/>
      <c r="GR11" s="245" t="s">
        <v>253</v>
      </c>
      <c r="GS11" s="245"/>
      <c r="GT11" s="245"/>
      <c r="GU11" s="231" t="s">
        <v>530</v>
      </c>
      <c r="GV11" s="232"/>
      <c r="GW11" s="232"/>
      <c r="GX11" s="126" t="s">
        <v>754</v>
      </c>
      <c r="GY11" s="232" t="s">
        <v>792</v>
      </c>
      <c r="GZ11" s="233"/>
      <c r="HA11" s="158"/>
      <c r="HB11" s="229" t="s">
        <v>271</v>
      </c>
      <c r="HC11" s="206"/>
      <c r="HD11" s="207"/>
      <c r="HE11" s="204" t="s">
        <v>3930</v>
      </c>
      <c r="HF11" s="204"/>
      <c r="HG11" s="204"/>
      <c r="HH11" s="204" t="s">
        <v>3931</v>
      </c>
      <c r="HI11" s="204"/>
      <c r="HJ11" s="204"/>
      <c r="HK11" s="205" t="s">
        <v>271</v>
      </c>
      <c r="HL11" s="206"/>
      <c r="HM11" s="207"/>
      <c r="HN11" s="211"/>
      <c r="HO11" s="212"/>
      <c r="HP11" s="212"/>
      <c r="HQ11" s="212"/>
      <c r="HR11" s="212"/>
      <c r="HS11" s="213"/>
      <c r="HT11" s="132"/>
      <c r="HU11" s="241" t="s">
        <v>253</v>
      </c>
      <c r="HV11" s="242"/>
      <c r="HW11" s="243"/>
      <c r="HX11" s="231" t="s">
        <v>3943</v>
      </c>
      <c r="HY11" s="232"/>
      <c r="HZ11" s="244"/>
      <c r="IA11" s="126" t="s">
        <v>754</v>
      </c>
      <c r="IB11" s="231" t="s">
        <v>3944</v>
      </c>
      <c r="IC11" s="244"/>
      <c r="ID11" s="245" t="s">
        <v>253</v>
      </c>
      <c r="IE11" s="245"/>
      <c r="IF11" s="245"/>
      <c r="IG11" s="231" t="s">
        <v>3949</v>
      </c>
      <c r="IH11" s="232"/>
      <c r="II11" s="244"/>
      <c r="IJ11" s="126" t="s">
        <v>754</v>
      </c>
      <c r="IK11" s="231" t="s">
        <v>3950</v>
      </c>
      <c r="IL11" s="233"/>
      <c r="IM11" s="132"/>
      <c r="IN11" s="188"/>
      <c r="IO11" s="189"/>
      <c r="IP11" s="189"/>
      <c r="IQ11" s="189"/>
      <c r="IR11" s="189"/>
      <c r="IS11" s="189"/>
      <c r="IT11" s="189"/>
      <c r="IU11" s="189"/>
      <c r="IV11" s="189"/>
      <c r="IW11" s="189"/>
      <c r="IX11" s="189"/>
      <c r="IY11" s="189"/>
      <c r="IZ11" s="189"/>
      <c r="JA11" s="189"/>
      <c r="JB11" s="189"/>
      <c r="JC11" s="189"/>
      <c r="JD11" s="189"/>
      <c r="JE11" s="190"/>
      <c r="JG11" s="188"/>
      <c r="JH11" s="189"/>
      <c r="JI11" s="189"/>
      <c r="JJ11" s="189"/>
      <c r="JK11" s="189"/>
      <c r="JL11" s="189"/>
      <c r="JM11" s="189"/>
      <c r="JN11" s="189"/>
      <c r="JO11" s="189"/>
      <c r="JP11" s="189"/>
      <c r="JQ11" s="189"/>
      <c r="JR11" s="189"/>
      <c r="JS11" s="189"/>
      <c r="JT11" s="189"/>
      <c r="JU11" s="189"/>
      <c r="JV11" s="189"/>
      <c r="JW11" s="189"/>
      <c r="JX11" s="190"/>
    </row>
    <row r="12" spans="1:284" ht="15" customHeight="1" thickBot="1" x14ac:dyDescent="0.35">
      <c r="A12" s="326">
        <v>9</v>
      </c>
      <c r="B12" s="326"/>
      <c r="C12" s="348">
        <v>305.60000000000002</v>
      </c>
      <c r="D12" s="349"/>
      <c r="E12" s="350" t="s">
        <v>321</v>
      </c>
      <c r="F12" s="310"/>
      <c r="G12" s="310"/>
      <c r="H12" s="310"/>
      <c r="I12" s="311"/>
      <c r="J12" s="326">
        <v>19</v>
      </c>
      <c r="K12" s="326"/>
      <c r="L12" s="348">
        <v>343.6</v>
      </c>
      <c r="M12" s="349"/>
      <c r="N12" s="351" t="s">
        <v>311</v>
      </c>
      <c r="O12" s="352"/>
      <c r="P12" s="352"/>
      <c r="Q12" s="352"/>
      <c r="R12" s="353"/>
      <c r="S12" s="168"/>
      <c r="T12" s="295"/>
      <c r="U12" s="296"/>
      <c r="V12" s="296"/>
      <c r="W12" s="296"/>
      <c r="X12" s="296"/>
      <c r="Y12" s="296"/>
      <c r="Z12" s="296"/>
      <c r="AA12" s="296"/>
      <c r="AB12" s="296"/>
      <c r="AC12" s="296"/>
      <c r="AD12" s="296"/>
      <c r="AE12" s="296"/>
      <c r="AF12" s="296"/>
      <c r="AG12" s="296"/>
      <c r="AH12" s="296"/>
      <c r="AI12" s="296"/>
      <c r="AJ12" s="296"/>
      <c r="AK12" s="297"/>
      <c r="AL12" s="168"/>
      <c r="AM12" s="199" t="str">
        <f>"9 - "&amp;AM36</f>
        <v>9 - STRYK</v>
      </c>
      <c r="AN12" s="199"/>
      <c r="AO12" s="199"/>
      <c r="AP12" s="200" t="str">
        <f>AP36</f>
        <v>LSV 281/26</v>
      </c>
      <c r="AQ12" s="200"/>
      <c r="AR12" s="200"/>
      <c r="AS12" s="200" t="str">
        <f>AS36</f>
        <v>36°25.617'</v>
      </c>
      <c r="AT12" s="200"/>
      <c r="AU12" s="200"/>
      <c r="AV12" s="200" t="str">
        <f>AV36</f>
        <v>115°30.700'</v>
      </c>
      <c r="AW12" s="200"/>
      <c r="AX12" s="201"/>
      <c r="AY12" s="283" t="s">
        <v>469</v>
      </c>
      <c r="AZ12" s="199"/>
      <c r="BA12" s="199"/>
      <c r="BB12" s="127" t="s">
        <v>405</v>
      </c>
      <c r="BC12" s="127">
        <v>94</v>
      </c>
      <c r="BD12" s="114">
        <v>114.7</v>
      </c>
      <c r="BE12" s="168"/>
      <c r="BF12" s="295"/>
      <c r="BG12" s="296"/>
      <c r="BH12" s="296"/>
      <c r="BI12" s="296"/>
      <c r="BJ12" s="296"/>
      <c r="BK12" s="296"/>
      <c r="BL12" s="296"/>
      <c r="BM12" s="296"/>
      <c r="BN12" s="296"/>
      <c r="BO12" s="296"/>
      <c r="BP12" s="296"/>
      <c r="BQ12" s="296"/>
      <c r="BR12" s="296"/>
      <c r="BS12" s="296"/>
      <c r="BT12" s="296"/>
      <c r="BU12" s="296"/>
      <c r="BV12" s="296"/>
      <c r="BW12" s="297"/>
      <c r="BX12" s="168"/>
      <c r="BY12" s="295"/>
      <c r="BZ12" s="296"/>
      <c r="CA12" s="296"/>
      <c r="CB12" s="296"/>
      <c r="CC12" s="296"/>
      <c r="CD12" s="296"/>
      <c r="CE12" s="296"/>
      <c r="CF12" s="296"/>
      <c r="CG12" s="296"/>
      <c r="CH12" s="296"/>
      <c r="CI12" s="296"/>
      <c r="CJ12" s="296"/>
      <c r="CK12" s="296"/>
      <c r="CL12" s="296"/>
      <c r="CM12" s="296"/>
      <c r="CN12" s="296"/>
      <c r="CO12" s="296"/>
      <c r="CP12" s="297"/>
      <c r="CQ12" s="168"/>
      <c r="CR12" s="295"/>
      <c r="CS12" s="296"/>
      <c r="CT12" s="296"/>
      <c r="CU12" s="296"/>
      <c r="CV12" s="296"/>
      <c r="CW12" s="296"/>
      <c r="CX12" s="296"/>
      <c r="CY12" s="296"/>
      <c r="CZ12" s="296"/>
      <c r="DA12" s="296"/>
      <c r="DB12" s="296"/>
      <c r="DC12" s="296"/>
      <c r="DD12" s="296"/>
      <c r="DE12" s="296"/>
      <c r="DF12" s="296"/>
      <c r="DG12" s="296"/>
      <c r="DH12" s="296"/>
      <c r="DI12" s="297"/>
      <c r="DJ12" s="175"/>
      <c r="DK12" s="295"/>
      <c r="DL12" s="296"/>
      <c r="DM12" s="296"/>
      <c r="DN12" s="296"/>
      <c r="DO12" s="296"/>
      <c r="DP12" s="296"/>
      <c r="DQ12" s="296"/>
      <c r="DR12" s="296"/>
      <c r="DS12" s="296"/>
      <c r="DT12" s="296"/>
      <c r="DU12" s="296"/>
      <c r="DV12" s="296"/>
      <c r="DW12" s="296"/>
      <c r="DX12" s="296"/>
      <c r="DY12" s="296"/>
      <c r="DZ12" s="296"/>
      <c r="EA12" s="296"/>
      <c r="EB12" s="297"/>
      <c r="EC12" s="175"/>
      <c r="ED12" s="246" t="s">
        <v>255</v>
      </c>
      <c r="EE12" s="247"/>
      <c r="EF12" s="247"/>
      <c r="EG12" s="284" t="s">
        <v>584</v>
      </c>
      <c r="EH12" s="284"/>
      <c r="EI12" s="284"/>
      <c r="EJ12" s="284"/>
      <c r="EK12" s="284"/>
      <c r="EL12" s="284"/>
      <c r="EM12" s="247" t="s">
        <v>255</v>
      </c>
      <c r="EN12" s="247"/>
      <c r="EO12" s="247"/>
      <c r="EP12" s="285" t="s">
        <v>587</v>
      </c>
      <c r="EQ12" s="286"/>
      <c r="ER12" s="286"/>
      <c r="ES12" s="286"/>
      <c r="ET12" s="286"/>
      <c r="EU12" s="287"/>
      <c r="EV12" s="158"/>
      <c r="EW12" s="230"/>
      <c r="EX12" s="209"/>
      <c r="EY12" s="210"/>
      <c r="EZ12" s="214" t="s">
        <v>970</v>
      </c>
      <c r="FA12" s="215"/>
      <c r="FB12" s="215"/>
      <c r="FC12" s="215"/>
      <c r="FD12" s="215"/>
      <c r="FE12" s="216"/>
      <c r="FF12" s="208"/>
      <c r="FG12" s="209"/>
      <c r="FH12" s="210"/>
      <c r="FI12" s="214" t="s">
        <v>971</v>
      </c>
      <c r="FJ12" s="215"/>
      <c r="FK12" s="215"/>
      <c r="FL12" s="215"/>
      <c r="FM12" s="215"/>
      <c r="FN12" s="217"/>
      <c r="FO12" s="158"/>
      <c r="FP12" s="230"/>
      <c r="FQ12" s="209"/>
      <c r="FR12" s="210"/>
      <c r="FS12" s="214" t="s">
        <v>1044</v>
      </c>
      <c r="FT12" s="215"/>
      <c r="FU12" s="215"/>
      <c r="FV12" s="215"/>
      <c r="FW12" s="215"/>
      <c r="FX12" s="216"/>
      <c r="FY12" s="208"/>
      <c r="FZ12" s="209"/>
      <c r="GA12" s="210"/>
      <c r="GB12" s="214" t="s">
        <v>1045</v>
      </c>
      <c r="GC12" s="215"/>
      <c r="GD12" s="215"/>
      <c r="GE12" s="215"/>
      <c r="GF12" s="215"/>
      <c r="GG12" s="217"/>
      <c r="GH12" s="158"/>
      <c r="GI12" s="246" t="s">
        <v>255</v>
      </c>
      <c r="GJ12" s="247"/>
      <c r="GK12" s="247"/>
      <c r="GL12" s="284" t="s">
        <v>723</v>
      </c>
      <c r="GM12" s="284"/>
      <c r="GN12" s="284"/>
      <c r="GO12" s="284"/>
      <c r="GP12" s="284"/>
      <c r="GQ12" s="284"/>
      <c r="GR12" s="247" t="s">
        <v>255</v>
      </c>
      <c r="GS12" s="247"/>
      <c r="GT12" s="247"/>
      <c r="GU12" s="285" t="s">
        <v>726</v>
      </c>
      <c r="GV12" s="286"/>
      <c r="GW12" s="286"/>
      <c r="GX12" s="286"/>
      <c r="GY12" s="286"/>
      <c r="GZ12" s="287"/>
      <c r="HA12" s="158"/>
      <c r="HB12" s="230"/>
      <c r="HC12" s="209"/>
      <c r="HD12" s="210"/>
      <c r="HE12" s="214" t="s">
        <v>3932</v>
      </c>
      <c r="HF12" s="215"/>
      <c r="HG12" s="215"/>
      <c r="HH12" s="215"/>
      <c r="HI12" s="215"/>
      <c r="HJ12" s="216"/>
      <c r="HK12" s="208"/>
      <c r="HL12" s="209"/>
      <c r="HM12" s="210"/>
      <c r="HN12" s="214"/>
      <c r="HO12" s="215"/>
      <c r="HP12" s="215"/>
      <c r="HQ12" s="215"/>
      <c r="HR12" s="215"/>
      <c r="HS12" s="217"/>
      <c r="HT12" s="132"/>
      <c r="HU12" s="246" t="s">
        <v>255</v>
      </c>
      <c r="HV12" s="247"/>
      <c r="HW12" s="247"/>
      <c r="HX12" s="248" t="s">
        <v>3945</v>
      </c>
      <c r="HY12" s="248"/>
      <c r="HZ12" s="248"/>
      <c r="IA12" s="249"/>
      <c r="IB12" s="248"/>
      <c r="IC12" s="248"/>
      <c r="ID12" s="247" t="s">
        <v>255</v>
      </c>
      <c r="IE12" s="247"/>
      <c r="IF12" s="247"/>
      <c r="IG12" s="250" t="s">
        <v>3951</v>
      </c>
      <c r="IH12" s="251"/>
      <c r="II12" s="251"/>
      <c r="IJ12" s="251"/>
      <c r="IK12" s="251"/>
      <c r="IL12" s="252"/>
      <c r="IM12" s="132"/>
      <c r="IN12" s="188"/>
      <c r="IO12" s="189"/>
      <c r="IP12" s="189"/>
      <c r="IQ12" s="189"/>
      <c r="IR12" s="189"/>
      <c r="IS12" s="189"/>
      <c r="IT12" s="189"/>
      <c r="IU12" s="189"/>
      <c r="IV12" s="189"/>
      <c r="IW12" s="189"/>
      <c r="IX12" s="189"/>
      <c r="IY12" s="189"/>
      <c r="IZ12" s="189"/>
      <c r="JA12" s="189"/>
      <c r="JB12" s="189"/>
      <c r="JC12" s="189"/>
      <c r="JD12" s="189"/>
      <c r="JE12" s="190"/>
      <c r="JG12" s="188"/>
      <c r="JH12" s="189"/>
      <c r="JI12" s="189"/>
      <c r="JJ12" s="189"/>
      <c r="JK12" s="189"/>
      <c r="JL12" s="189"/>
      <c r="JM12" s="189"/>
      <c r="JN12" s="189"/>
      <c r="JO12" s="189"/>
      <c r="JP12" s="189"/>
      <c r="JQ12" s="189"/>
      <c r="JR12" s="189"/>
      <c r="JS12" s="189"/>
      <c r="JT12" s="189"/>
      <c r="JU12" s="189"/>
      <c r="JV12" s="189"/>
      <c r="JW12" s="189"/>
      <c r="JX12" s="190"/>
    </row>
    <row r="13" spans="1:284" ht="15" customHeight="1" thickTop="1" x14ac:dyDescent="0.3">
      <c r="A13" s="326">
        <v>10</v>
      </c>
      <c r="B13" s="326"/>
      <c r="C13" s="354">
        <v>251</v>
      </c>
      <c r="D13" s="355"/>
      <c r="E13" s="356" t="s">
        <v>322</v>
      </c>
      <c r="F13" s="357"/>
      <c r="G13" s="357"/>
      <c r="H13" s="357"/>
      <c r="I13" s="358"/>
      <c r="J13" s="326">
        <v>20</v>
      </c>
      <c r="K13" s="326"/>
      <c r="L13" s="354">
        <v>282.02499999999998</v>
      </c>
      <c r="M13" s="355"/>
      <c r="N13" s="359" t="s">
        <v>115</v>
      </c>
      <c r="O13" s="360"/>
      <c r="P13" s="360"/>
      <c r="Q13" s="360"/>
      <c r="R13" s="361"/>
      <c r="S13" s="168"/>
      <c r="T13" s="295"/>
      <c r="U13" s="296"/>
      <c r="V13" s="296"/>
      <c r="W13" s="296"/>
      <c r="X13" s="296"/>
      <c r="Y13" s="296"/>
      <c r="Z13" s="296"/>
      <c r="AA13" s="296"/>
      <c r="AB13" s="296"/>
      <c r="AC13" s="296"/>
      <c r="AD13" s="296"/>
      <c r="AE13" s="296"/>
      <c r="AF13" s="296"/>
      <c r="AG13" s="296"/>
      <c r="AH13" s="296"/>
      <c r="AI13" s="296"/>
      <c r="AJ13" s="296"/>
      <c r="AK13" s="297"/>
      <c r="AL13" s="168"/>
      <c r="AM13" s="202" t="str">
        <f>"10 - "&amp;AM27</f>
        <v>10 - GASS PEAK</v>
      </c>
      <c r="AN13" s="202"/>
      <c r="AO13" s="202"/>
      <c r="AP13" s="197" t="str">
        <f>AP27</f>
        <v>LSV 308/12</v>
      </c>
      <c r="AQ13" s="197"/>
      <c r="AR13" s="197"/>
      <c r="AS13" s="197" t="str">
        <f>AS27</f>
        <v>36°24.133'</v>
      </c>
      <c r="AT13" s="197"/>
      <c r="AU13" s="197"/>
      <c r="AV13" s="197" t="str">
        <f>AV27</f>
        <v>115°10.667'</v>
      </c>
      <c r="AW13" s="197"/>
      <c r="AX13" s="198"/>
      <c r="AY13" s="282" t="s">
        <v>501</v>
      </c>
      <c r="AZ13" s="202"/>
      <c r="BA13" s="202"/>
      <c r="BB13" s="128" t="s">
        <v>477</v>
      </c>
      <c r="BC13" s="128">
        <v>120</v>
      </c>
      <c r="BD13" s="115">
        <v>117.3</v>
      </c>
      <c r="BE13" s="168"/>
      <c r="BF13" s="295"/>
      <c r="BG13" s="296"/>
      <c r="BH13" s="296"/>
      <c r="BI13" s="296"/>
      <c r="BJ13" s="296"/>
      <c r="BK13" s="296"/>
      <c r="BL13" s="296"/>
      <c r="BM13" s="296"/>
      <c r="BN13" s="296"/>
      <c r="BO13" s="296"/>
      <c r="BP13" s="296"/>
      <c r="BQ13" s="296"/>
      <c r="BR13" s="296"/>
      <c r="BS13" s="296"/>
      <c r="BT13" s="296"/>
      <c r="BU13" s="296"/>
      <c r="BV13" s="296"/>
      <c r="BW13" s="297"/>
      <c r="BX13" s="168"/>
      <c r="BY13" s="295"/>
      <c r="BZ13" s="296"/>
      <c r="CA13" s="296"/>
      <c r="CB13" s="296"/>
      <c r="CC13" s="296"/>
      <c r="CD13" s="296"/>
      <c r="CE13" s="296"/>
      <c r="CF13" s="296"/>
      <c r="CG13" s="296"/>
      <c r="CH13" s="296"/>
      <c r="CI13" s="296"/>
      <c r="CJ13" s="296"/>
      <c r="CK13" s="296"/>
      <c r="CL13" s="296"/>
      <c r="CM13" s="296"/>
      <c r="CN13" s="296"/>
      <c r="CO13" s="296"/>
      <c r="CP13" s="297"/>
      <c r="CQ13" s="168"/>
      <c r="CR13" s="295"/>
      <c r="CS13" s="296"/>
      <c r="CT13" s="296"/>
      <c r="CU13" s="296"/>
      <c r="CV13" s="296"/>
      <c r="CW13" s="296"/>
      <c r="CX13" s="296"/>
      <c r="CY13" s="296"/>
      <c r="CZ13" s="296"/>
      <c r="DA13" s="296"/>
      <c r="DB13" s="296"/>
      <c r="DC13" s="296"/>
      <c r="DD13" s="296"/>
      <c r="DE13" s="296"/>
      <c r="DF13" s="296"/>
      <c r="DG13" s="296"/>
      <c r="DH13" s="296"/>
      <c r="DI13" s="297"/>
      <c r="DJ13" s="175"/>
      <c r="DK13" s="295"/>
      <c r="DL13" s="296"/>
      <c r="DM13" s="296"/>
      <c r="DN13" s="296"/>
      <c r="DO13" s="296"/>
      <c r="DP13" s="296"/>
      <c r="DQ13" s="296"/>
      <c r="DR13" s="296"/>
      <c r="DS13" s="296"/>
      <c r="DT13" s="296"/>
      <c r="DU13" s="296"/>
      <c r="DV13" s="296"/>
      <c r="DW13" s="296"/>
      <c r="DX13" s="296"/>
      <c r="DY13" s="296"/>
      <c r="DZ13" s="296"/>
      <c r="EA13" s="296"/>
      <c r="EB13" s="297"/>
      <c r="EC13" s="175"/>
      <c r="ED13" s="229" t="s">
        <v>271</v>
      </c>
      <c r="EE13" s="206"/>
      <c r="EF13" s="207"/>
      <c r="EG13" s="204" t="s">
        <v>585</v>
      </c>
      <c r="EH13" s="204"/>
      <c r="EI13" s="204"/>
      <c r="EJ13" s="204" t="s">
        <v>586</v>
      </c>
      <c r="EK13" s="204"/>
      <c r="EL13" s="204"/>
      <c r="EM13" s="205" t="s">
        <v>271</v>
      </c>
      <c r="EN13" s="206"/>
      <c r="EO13" s="207"/>
      <c r="EP13" s="211" t="s">
        <v>588</v>
      </c>
      <c r="EQ13" s="212"/>
      <c r="ER13" s="212"/>
      <c r="ES13" s="212" t="s">
        <v>589</v>
      </c>
      <c r="ET13" s="212"/>
      <c r="EU13" s="213"/>
      <c r="EV13" s="158"/>
      <c r="EW13" s="241" t="s">
        <v>253</v>
      </c>
      <c r="EX13" s="242"/>
      <c r="EY13" s="243"/>
      <c r="EZ13" s="231" t="s">
        <v>545</v>
      </c>
      <c r="FA13" s="232"/>
      <c r="FB13" s="244"/>
      <c r="FC13" s="126" t="s">
        <v>754</v>
      </c>
      <c r="FD13" s="231" t="s">
        <v>935</v>
      </c>
      <c r="FE13" s="244"/>
      <c r="FF13" s="245" t="s">
        <v>253</v>
      </c>
      <c r="FG13" s="245"/>
      <c r="FH13" s="245"/>
      <c r="FI13" s="231" t="s">
        <v>546</v>
      </c>
      <c r="FJ13" s="232"/>
      <c r="FK13" s="232"/>
      <c r="FL13" s="126" t="s">
        <v>754</v>
      </c>
      <c r="FM13" s="232" t="s">
        <v>932</v>
      </c>
      <c r="FN13" s="233"/>
      <c r="FO13" s="158"/>
      <c r="FP13" s="241" t="s">
        <v>253</v>
      </c>
      <c r="FQ13" s="242"/>
      <c r="FR13" s="243"/>
      <c r="FS13" s="231" t="s">
        <v>755</v>
      </c>
      <c r="FT13" s="232"/>
      <c r="FU13" s="244"/>
      <c r="FV13" s="126" t="s">
        <v>754</v>
      </c>
      <c r="FW13" s="231" t="s">
        <v>779</v>
      </c>
      <c r="FX13" s="244"/>
      <c r="FY13" s="245" t="s">
        <v>253</v>
      </c>
      <c r="FZ13" s="245"/>
      <c r="GA13" s="245"/>
      <c r="GB13" s="231" t="s">
        <v>756</v>
      </c>
      <c r="GC13" s="232"/>
      <c r="GD13" s="232"/>
      <c r="GE13" s="126" t="s">
        <v>754</v>
      </c>
      <c r="GF13" s="232" t="s">
        <v>780</v>
      </c>
      <c r="GG13" s="233"/>
      <c r="GH13" s="158"/>
      <c r="GI13" s="229" t="s">
        <v>271</v>
      </c>
      <c r="GJ13" s="206"/>
      <c r="GK13" s="207"/>
      <c r="GL13" s="204" t="s">
        <v>724</v>
      </c>
      <c r="GM13" s="204"/>
      <c r="GN13" s="204"/>
      <c r="GO13" s="204" t="s">
        <v>725</v>
      </c>
      <c r="GP13" s="204"/>
      <c r="GQ13" s="204"/>
      <c r="GR13" s="205" t="s">
        <v>271</v>
      </c>
      <c r="GS13" s="206"/>
      <c r="GT13" s="207"/>
      <c r="GU13" s="211" t="s">
        <v>736</v>
      </c>
      <c r="GV13" s="212"/>
      <c r="GW13" s="212"/>
      <c r="GX13" s="212" t="s">
        <v>737</v>
      </c>
      <c r="GY13" s="212"/>
      <c r="GZ13" s="213"/>
      <c r="HA13" s="158"/>
      <c r="HB13" s="234" t="s">
        <v>819</v>
      </c>
      <c r="HC13" s="235"/>
      <c r="HD13" s="235"/>
      <c r="HE13" s="235"/>
      <c r="HF13" s="235"/>
      <c r="HG13" s="235"/>
      <c r="HH13" s="235"/>
      <c r="HI13" s="235"/>
      <c r="HJ13" s="235"/>
      <c r="HK13" s="235"/>
      <c r="HL13" s="235"/>
      <c r="HM13" s="235"/>
      <c r="HN13" s="235"/>
      <c r="HO13" s="235"/>
      <c r="HP13" s="235"/>
      <c r="HQ13" s="235"/>
      <c r="HR13" s="235"/>
      <c r="HS13" s="236"/>
      <c r="HT13" s="132"/>
      <c r="HU13" s="229" t="s">
        <v>271</v>
      </c>
      <c r="HV13" s="206"/>
      <c r="HW13" s="207"/>
      <c r="HX13" s="204" t="s">
        <v>3946</v>
      </c>
      <c r="HY13" s="204"/>
      <c r="HZ13" s="204"/>
      <c r="IA13" s="204" t="s">
        <v>3947</v>
      </c>
      <c r="IB13" s="204"/>
      <c r="IC13" s="204"/>
      <c r="ID13" s="205" t="s">
        <v>271</v>
      </c>
      <c r="IE13" s="206"/>
      <c r="IF13" s="207"/>
      <c r="IG13" s="211" t="s">
        <v>3952</v>
      </c>
      <c r="IH13" s="212"/>
      <c r="II13" s="212"/>
      <c r="IJ13" s="212" t="s">
        <v>3953</v>
      </c>
      <c r="IK13" s="212"/>
      <c r="IL13" s="213"/>
      <c r="IM13" s="132"/>
      <c r="IN13" s="188"/>
      <c r="IO13" s="189"/>
      <c r="IP13" s="189"/>
      <c r="IQ13" s="189"/>
      <c r="IR13" s="189"/>
      <c r="IS13" s="189"/>
      <c r="IT13" s="189"/>
      <c r="IU13" s="189"/>
      <c r="IV13" s="189"/>
      <c r="IW13" s="189"/>
      <c r="IX13" s="189"/>
      <c r="IY13" s="189"/>
      <c r="IZ13" s="189"/>
      <c r="JA13" s="189"/>
      <c r="JB13" s="189"/>
      <c r="JC13" s="189"/>
      <c r="JD13" s="189"/>
      <c r="JE13" s="190"/>
      <c r="JG13" s="188"/>
      <c r="JH13" s="189"/>
      <c r="JI13" s="189"/>
      <c r="JJ13" s="189"/>
      <c r="JK13" s="189"/>
      <c r="JL13" s="189"/>
      <c r="JM13" s="189"/>
      <c r="JN13" s="189"/>
      <c r="JO13" s="189"/>
      <c r="JP13" s="189"/>
      <c r="JQ13" s="189"/>
      <c r="JR13" s="189"/>
      <c r="JS13" s="189"/>
      <c r="JT13" s="189"/>
      <c r="JU13" s="189"/>
      <c r="JV13" s="189"/>
      <c r="JW13" s="189"/>
      <c r="JX13" s="190"/>
    </row>
    <row r="14" spans="1:284" ht="15" customHeight="1" thickBot="1" x14ac:dyDescent="0.35">
      <c r="A14" s="378" t="s">
        <v>229</v>
      </c>
      <c r="B14" s="379"/>
      <c r="C14" s="379"/>
      <c r="D14" s="379"/>
      <c r="E14" s="379"/>
      <c r="F14" s="379"/>
      <c r="G14" s="379"/>
      <c r="H14" s="379"/>
      <c r="I14" s="379"/>
      <c r="J14" s="379"/>
      <c r="K14" s="379"/>
      <c r="L14" s="379"/>
      <c r="M14" s="379"/>
      <c r="N14" s="379"/>
      <c r="O14" s="379"/>
      <c r="P14" s="379"/>
      <c r="Q14" s="379"/>
      <c r="R14" s="380"/>
      <c r="S14" s="168"/>
      <c r="T14" s="295"/>
      <c r="U14" s="296"/>
      <c r="V14" s="296"/>
      <c r="W14" s="296"/>
      <c r="X14" s="296"/>
      <c r="Y14" s="296"/>
      <c r="Z14" s="296"/>
      <c r="AA14" s="296"/>
      <c r="AB14" s="296"/>
      <c r="AC14" s="296"/>
      <c r="AD14" s="296"/>
      <c r="AE14" s="296"/>
      <c r="AF14" s="296"/>
      <c r="AG14" s="296"/>
      <c r="AH14" s="296"/>
      <c r="AI14" s="296"/>
      <c r="AJ14" s="296"/>
      <c r="AK14" s="297"/>
      <c r="AL14" s="168"/>
      <c r="AM14" s="350" t="str">
        <f>"11 - "&amp;AM17</f>
        <v>11 - APEX</v>
      </c>
      <c r="AN14" s="310"/>
      <c r="AO14" s="311"/>
      <c r="AP14" s="201" t="str">
        <f>AP17</f>
        <v>LSV 028/9</v>
      </c>
      <c r="AQ14" s="396"/>
      <c r="AR14" s="397"/>
      <c r="AS14" s="201" t="str">
        <f>AS17</f>
        <v>36°21.583'</v>
      </c>
      <c r="AT14" s="396"/>
      <c r="AU14" s="397"/>
      <c r="AV14" s="201" t="str">
        <f>AV17</f>
        <v>114°54.333'</v>
      </c>
      <c r="AW14" s="396"/>
      <c r="AX14" s="396"/>
      <c r="AY14" s="283" t="s">
        <v>500</v>
      </c>
      <c r="AZ14" s="199"/>
      <c r="BA14" s="199"/>
      <c r="BB14" s="127" t="s">
        <v>483</v>
      </c>
      <c r="BC14" s="127">
        <v>79</v>
      </c>
      <c r="BD14" s="114">
        <v>113.2</v>
      </c>
      <c r="BE14" s="168"/>
      <c r="BF14" s="295"/>
      <c r="BG14" s="296"/>
      <c r="BH14" s="296"/>
      <c r="BI14" s="296"/>
      <c r="BJ14" s="296"/>
      <c r="BK14" s="296"/>
      <c r="BL14" s="296"/>
      <c r="BM14" s="296"/>
      <c r="BN14" s="296"/>
      <c r="BO14" s="296"/>
      <c r="BP14" s="296"/>
      <c r="BQ14" s="296"/>
      <c r="BR14" s="296"/>
      <c r="BS14" s="296"/>
      <c r="BT14" s="296"/>
      <c r="BU14" s="296"/>
      <c r="BV14" s="296"/>
      <c r="BW14" s="297"/>
      <c r="BX14" s="168"/>
      <c r="BY14" s="295"/>
      <c r="BZ14" s="296"/>
      <c r="CA14" s="296"/>
      <c r="CB14" s="296"/>
      <c r="CC14" s="296"/>
      <c r="CD14" s="296"/>
      <c r="CE14" s="296"/>
      <c r="CF14" s="296"/>
      <c r="CG14" s="296"/>
      <c r="CH14" s="296"/>
      <c r="CI14" s="296"/>
      <c r="CJ14" s="296"/>
      <c r="CK14" s="296"/>
      <c r="CL14" s="296"/>
      <c r="CM14" s="296"/>
      <c r="CN14" s="296"/>
      <c r="CO14" s="296"/>
      <c r="CP14" s="297"/>
      <c r="CQ14" s="168"/>
      <c r="CR14" s="295"/>
      <c r="CS14" s="296"/>
      <c r="CT14" s="296"/>
      <c r="CU14" s="296"/>
      <c r="CV14" s="296"/>
      <c r="CW14" s="296"/>
      <c r="CX14" s="296"/>
      <c r="CY14" s="296"/>
      <c r="CZ14" s="296"/>
      <c r="DA14" s="296"/>
      <c r="DB14" s="296"/>
      <c r="DC14" s="296"/>
      <c r="DD14" s="296"/>
      <c r="DE14" s="296"/>
      <c r="DF14" s="296"/>
      <c r="DG14" s="296"/>
      <c r="DH14" s="296"/>
      <c r="DI14" s="297"/>
      <c r="DJ14" s="175"/>
      <c r="DK14" s="295"/>
      <c r="DL14" s="296"/>
      <c r="DM14" s="296"/>
      <c r="DN14" s="296"/>
      <c r="DO14" s="296"/>
      <c r="DP14" s="296"/>
      <c r="DQ14" s="296"/>
      <c r="DR14" s="296"/>
      <c r="DS14" s="296"/>
      <c r="DT14" s="296"/>
      <c r="DU14" s="296"/>
      <c r="DV14" s="296"/>
      <c r="DW14" s="296"/>
      <c r="DX14" s="296"/>
      <c r="DY14" s="296"/>
      <c r="DZ14" s="296"/>
      <c r="EA14" s="296"/>
      <c r="EB14" s="297"/>
      <c r="EC14" s="175"/>
      <c r="ED14" s="230"/>
      <c r="EE14" s="209"/>
      <c r="EF14" s="210"/>
      <c r="EG14" s="214" t="s">
        <v>950</v>
      </c>
      <c r="EH14" s="215"/>
      <c r="EI14" s="215"/>
      <c r="EJ14" s="215"/>
      <c r="EK14" s="215"/>
      <c r="EL14" s="216"/>
      <c r="EM14" s="208"/>
      <c r="EN14" s="209"/>
      <c r="EO14" s="210"/>
      <c r="EP14" s="214" t="s">
        <v>951</v>
      </c>
      <c r="EQ14" s="215"/>
      <c r="ER14" s="215"/>
      <c r="ES14" s="215"/>
      <c r="ET14" s="215"/>
      <c r="EU14" s="217"/>
      <c r="EV14" s="158"/>
      <c r="EW14" s="246" t="s">
        <v>255</v>
      </c>
      <c r="EX14" s="247"/>
      <c r="EY14" s="247"/>
      <c r="EZ14" s="439" t="s">
        <v>633</v>
      </c>
      <c r="FA14" s="416"/>
      <c r="FB14" s="416"/>
      <c r="FC14" s="416"/>
      <c r="FD14" s="416"/>
      <c r="FE14" s="440"/>
      <c r="FF14" s="247" t="s">
        <v>255</v>
      </c>
      <c r="FG14" s="247"/>
      <c r="FH14" s="247"/>
      <c r="FI14" s="285" t="s">
        <v>636</v>
      </c>
      <c r="FJ14" s="286"/>
      <c r="FK14" s="286"/>
      <c r="FL14" s="286"/>
      <c r="FM14" s="286"/>
      <c r="FN14" s="287"/>
      <c r="FO14" s="158"/>
      <c r="FP14" s="246" t="s">
        <v>255</v>
      </c>
      <c r="FQ14" s="247"/>
      <c r="FR14" s="247"/>
      <c r="FS14" s="284" t="s">
        <v>288</v>
      </c>
      <c r="FT14" s="284"/>
      <c r="FU14" s="284"/>
      <c r="FV14" s="284"/>
      <c r="FW14" s="284"/>
      <c r="FX14" s="284"/>
      <c r="FY14" s="247" t="s">
        <v>255</v>
      </c>
      <c r="FZ14" s="247"/>
      <c r="GA14" s="247"/>
      <c r="GB14" s="285" t="s">
        <v>290</v>
      </c>
      <c r="GC14" s="286"/>
      <c r="GD14" s="286"/>
      <c r="GE14" s="286"/>
      <c r="GF14" s="286"/>
      <c r="GG14" s="287"/>
      <c r="GH14" s="158"/>
      <c r="GI14" s="230"/>
      <c r="GJ14" s="209"/>
      <c r="GK14" s="210"/>
      <c r="GL14" s="214" t="s">
        <v>1062</v>
      </c>
      <c r="GM14" s="215"/>
      <c r="GN14" s="215"/>
      <c r="GO14" s="215"/>
      <c r="GP14" s="215"/>
      <c r="GQ14" s="216"/>
      <c r="GR14" s="208"/>
      <c r="GS14" s="209"/>
      <c r="GT14" s="210"/>
      <c r="GU14" s="214" t="s">
        <v>1063</v>
      </c>
      <c r="GV14" s="215"/>
      <c r="GW14" s="215"/>
      <c r="GX14" s="215"/>
      <c r="GY14" s="215"/>
      <c r="GZ14" s="217"/>
      <c r="HA14" s="158"/>
      <c r="HB14" s="237" t="s">
        <v>261</v>
      </c>
      <c r="HC14" s="238"/>
      <c r="HD14" s="238"/>
      <c r="HE14" s="239" t="s">
        <v>259</v>
      </c>
      <c r="HF14" s="239"/>
      <c r="HG14" s="239"/>
      <c r="HH14" s="238" t="s">
        <v>232</v>
      </c>
      <c r="HI14" s="238"/>
      <c r="HJ14" s="239" t="s">
        <v>258</v>
      </c>
      <c r="HK14" s="239"/>
      <c r="HL14" s="238" t="s">
        <v>280</v>
      </c>
      <c r="HM14" s="238"/>
      <c r="HN14" s="239" t="s">
        <v>821</v>
      </c>
      <c r="HO14" s="239"/>
      <c r="HP14" s="238" t="s">
        <v>281</v>
      </c>
      <c r="HQ14" s="238"/>
      <c r="HR14" s="239" t="s">
        <v>822</v>
      </c>
      <c r="HS14" s="240"/>
      <c r="HT14" s="132"/>
      <c r="HU14" s="230"/>
      <c r="HV14" s="209"/>
      <c r="HW14" s="210"/>
      <c r="HX14" s="214" t="s">
        <v>3948</v>
      </c>
      <c r="HY14" s="215"/>
      <c r="HZ14" s="215"/>
      <c r="IA14" s="215"/>
      <c r="IB14" s="215"/>
      <c r="IC14" s="216"/>
      <c r="ID14" s="208"/>
      <c r="IE14" s="209"/>
      <c r="IF14" s="210"/>
      <c r="IG14" s="214" t="s">
        <v>3954</v>
      </c>
      <c r="IH14" s="215"/>
      <c r="II14" s="215"/>
      <c r="IJ14" s="215"/>
      <c r="IK14" s="215"/>
      <c r="IL14" s="217"/>
      <c r="IM14" s="132"/>
      <c r="IN14" s="188"/>
      <c r="IO14" s="189"/>
      <c r="IP14" s="189"/>
      <c r="IQ14" s="189"/>
      <c r="IR14" s="189"/>
      <c r="IS14" s="189"/>
      <c r="IT14" s="189"/>
      <c r="IU14" s="189"/>
      <c r="IV14" s="189"/>
      <c r="IW14" s="189"/>
      <c r="IX14" s="189"/>
      <c r="IY14" s="189"/>
      <c r="IZ14" s="189"/>
      <c r="JA14" s="189"/>
      <c r="JB14" s="189"/>
      <c r="JC14" s="189"/>
      <c r="JD14" s="189"/>
      <c r="JE14" s="190"/>
      <c r="JG14" s="188"/>
      <c r="JH14" s="189"/>
      <c r="JI14" s="189"/>
      <c r="JJ14" s="189"/>
      <c r="JK14" s="189"/>
      <c r="JL14" s="189"/>
      <c r="JM14" s="189"/>
      <c r="JN14" s="189"/>
      <c r="JO14" s="189"/>
      <c r="JP14" s="189"/>
      <c r="JQ14" s="189"/>
      <c r="JR14" s="189"/>
      <c r="JS14" s="189"/>
      <c r="JT14" s="189"/>
      <c r="JU14" s="189"/>
      <c r="JV14" s="189"/>
      <c r="JW14" s="189"/>
      <c r="JX14" s="190"/>
    </row>
    <row r="15" spans="1:284" ht="15" customHeight="1" thickTop="1" x14ac:dyDescent="0.3">
      <c r="A15" s="381" t="s">
        <v>230</v>
      </c>
      <c r="B15" s="382"/>
      <c r="C15" s="381" t="s">
        <v>231</v>
      </c>
      <c r="D15" s="383"/>
      <c r="E15" s="382"/>
      <c r="F15" s="381" t="s">
        <v>232</v>
      </c>
      <c r="G15" s="382"/>
      <c r="H15" s="157" t="s">
        <v>233</v>
      </c>
      <c r="I15" s="381" t="s">
        <v>234</v>
      </c>
      <c r="J15" s="382"/>
      <c r="K15" s="381" t="s">
        <v>235</v>
      </c>
      <c r="L15" s="382"/>
      <c r="M15" s="381" t="s">
        <v>236</v>
      </c>
      <c r="N15" s="383"/>
      <c r="O15" s="383"/>
      <c r="P15" s="383"/>
      <c r="Q15" s="383"/>
      <c r="R15" s="382"/>
      <c r="S15" s="168"/>
      <c r="T15" s="295"/>
      <c r="U15" s="296"/>
      <c r="V15" s="296"/>
      <c r="W15" s="296"/>
      <c r="X15" s="296"/>
      <c r="Y15" s="296"/>
      <c r="Z15" s="296"/>
      <c r="AA15" s="296"/>
      <c r="AB15" s="296"/>
      <c r="AC15" s="296"/>
      <c r="AD15" s="296"/>
      <c r="AE15" s="296"/>
      <c r="AF15" s="296"/>
      <c r="AG15" s="296"/>
      <c r="AH15" s="296"/>
      <c r="AI15" s="296"/>
      <c r="AJ15" s="296"/>
      <c r="AK15" s="297"/>
      <c r="AL15" s="168"/>
      <c r="AM15" s="395" t="s">
        <v>400</v>
      </c>
      <c r="AN15" s="268"/>
      <c r="AO15" s="268"/>
      <c r="AP15" s="268"/>
      <c r="AQ15" s="268"/>
      <c r="AR15" s="268"/>
      <c r="AS15" s="268"/>
      <c r="AT15" s="268"/>
      <c r="AU15" s="268"/>
      <c r="AV15" s="268"/>
      <c r="AW15" s="268"/>
      <c r="AX15" s="268"/>
      <c r="AY15" s="282" t="s">
        <v>499</v>
      </c>
      <c r="AZ15" s="202"/>
      <c r="BA15" s="202"/>
      <c r="BB15" s="128" t="s">
        <v>484</v>
      </c>
      <c r="BC15" s="128">
        <v>99</v>
      </c>
      <c r="BD15" s="115">
        <v>115.2</v>
      </c>
      <c r="BE15" s="168"/>
      <c r="BF15" s="295"/>
      <c r="BG15" s="296"/>
      <c r="BH15" s="296"/>
      <c r="BI15" s="296"/>
      <c r="BJ15" s="296"/>
      <c r="BK15" s="296"/>
      <c r="BL15" s="296"/>
      <c r="BM15" s="296"/>
      <c r="BN15" s="296"/>
      <c r="BO15" s="296"/>
      <c r="BP15" s="296"/>
      <c r="BQ15" s="296"/>
      <c r="BR15" s="296"/>
      <c r="BS15" s="296"/>
      <c r="BT15" s="296"/>
      <c r="BU15" s="296"/>
      <c r="BV15" s="296"/>
      <c r="BW15" s="297"/>
      <c r="BX15" s="168"/>
      <c r="BY15" s="295"/>
      <c r="BZ15" s="296"/>
      <c r="CA15" s="296"/>
      <c r="CB15" s="296"/>
      <c r="CC15" s="296"/>
      <c r="CD15" s="296"/>
      <c r="CE15" s="296"/>
      <c r="CF15" s="296"/>
      <c r="CG15" s="296"/>
      <c r="CH15" s="296"/>
      <c r="CI15" s="296"/>
      <c r="CJ15" s="296"/>
      <c r="CK15" s="296"/>
      <c r="CL15" s="296"/>
      <c r="CM15" s="296"/>
      <c r="CN15" s="296"/>
      <c r="CO15" s="296"/>
      <c r="CP15" s="297"/>
      <c r="CQ15" s="168"/>
      <c r="CR15" s="295"/>
      <c r="CS15" s="296"/>
      <c r="CT15" s="296"/>
      <c r="CU15" s="296"/>
      <c r="CV15" s="296"/>
      <c r="CW15" s="296"/>
      <c r="CX15" s="296"/>
      <c r="CY15" s="296"/>
      <c r="CZ15" s="296"/>
      <c r="DA15" s="296"/>
      <c r="DB15" s="296"/>
      <c r="DC15" s="296"/>
      <c r="DD15" s="296"/>
      <c r="DE15" s="296"/>
      <c r="DF15" s="296"/>
      <c r="DG15" s="296"/>
      <c r="DH15" s="296"/>
      <c r="DI15" s="297"/>
      <c r="DJ15" s="175"/>
      <c r="DK15" s="295"/>
      <c r="DL15" s="296"/>
      <c r="DM15" s="296"/>
      <c r="DN15" s="296"/>
      <c r="DO15" s="296"/>
      <c r="DP15" s="296"/>
      <c r="DQ15" s="296"/>
      <c r="DR15" s="296"/>
      <c r="DS15" s="296"/>
      <c r="DT15" s="296"/>
      <c r="DU15" s="296"/>
      <c r="DV15" s="296"/>
      <c r="DW15" s="296"/>
      <c r="DX15" s="296"/>
      <c r="DY15" s="296"/>
      <c r="DZ15" s="296"/>
      <c r="EA15" s="296"/>
      <c r="EB15" s="297"/>
      <c r="EC15" s="175"/>
      <c r="ED15" s="241" t="s">
        <v>253</v>
      </c>
      <c r="EE15" s="242"/>
      <c r="EF15" s="243"/>
      <c r="EG15" s="231" t="s">
        <v>583</v>
      </c>
      <c r="EH15" s="232"/>
      <c r="EI15" s="244"/>
      <c r="EJ15" s="126" t="s">
        <v>754</v>
      </c>
      <c r="EK15" s="231" t="s">
        <v>921</v>
      </c>
      <c r="EL15" s="232"/>
      <c r="EM15" s="433" t="s">
        <v>253</v>
      </c>
      <c r="EN15" s="242"/>
      <c r="EO15" s="243"/>
      <c r="EP15" s="231"/>
      <c r="EQ15" s="232"/>
      <c r="ER15" s="244"/>
      <c r="ES15" s="126" t="s">
        <v>754</v>
      </c>
      <c r="ET15" s="231"/>
      <c r="EU15" s="233"/>
      <c r="EV15" s="158"/>
      <c r="EW15" s="229" t="s">
        <v>271</v>
      </c>
      <c r="EX15" s="206"/>
      <c r="EY15" s="207"/>
      <c r="EZ15" s="204" t="s">
        <v>634</v>
      </c>
      <c r="FA15" s="204"/>
      <c r="FB15" s="204"/>
      <c r="FC15" s="204" t="s">
        <v>635</v>
      </c>
      <c r="FD15" s="204"/>
      <c r="FE15" s="204"/>
      <c r="FF15" s="205" t="s">
        <v>271</v>
      </c>
      <c r="FG15" s="206"/>
      <c r="FH15" s="207"/>
      <c r="FI15" s="211" t="s">
        <v>637</v>
      </c>
      <c r="FJ15" s="212"/>
      <c r="FK15" s="212"/>
      <c r="FL15" s="212" t="s">
        <v>638</v>
      </c>
      <c r="FM15" s="212"/>
      <c r="FN15" s="213"/>
      <c r="FO15" s="158"/>
      <c r="FP15" s="229" t="s">
        <v>271</v>
      </c>
      <c r="FQ15" s="206"/>
      <c r="FR15" s="207"/>
      <c r="FS15" s="204" t="s">
        <v>335</v>
      </c>
      <c r="FT15" s="204"/>
      <c r="FU15" s="204"/>
      <c r="FV15" s="204" t="s">
        <v>339</v>
      </c>
      <c r="FW15" s="204"/>
      <c r="FX15" s="204"/>
      <c r="FY15" s="205" t="s">
        <v>271</v>
      </c>
      <c r="FZ15" s="206"/>
      <c r="GA15" s="207"/>
      <c r="GB15" s="211" t="s">
        <v>336</v>
      </c>
      <c r="GC15" s="212"/>
      <c r="GD15" s="212"/>
      <c r="GE15" s="212" t="s">
        <v>987</v>
      </c>
      <c r="GF15" s="212"/>
      <c r="GG15" s="213"/>
      <c r="GH15" s="158"/>
      <c r="GI15" s="241" t="s">
        <v>253</v>
      </c>
      <c r="GJ15" s="242"/>
      <c r="GK15" s="243"/>
      <c r="GL15" s="231" t="s">
        <v>571</v>
      </c>
      <c r="GM15" s="232"/>
      <c r="GN15" s="244"/>
      <c r="GO15" s="126" t="s">
        <v>754</v>
      </c>
      <c r="GP15" s="231" t="s">
        <v>793</v>
      </c>
      <c r="GQ15" s="244"/>
      <c r="GR15" s="245" t="s">
        <v>253</v>
      </c>
      <c r="GS15" s="245"/>
      <c r="GT15" s="245"/>
      <c r="GU15" s="231" t="s">
        <v>572</v>
      </c>
      <c r="GV15" s="232"/>
      <c r="GW15" s="232"/>
      <c r="GX15" s="126" t="s">
        <v>754</v>
      </c>
      <c r="GY15" s="232" t="s">
        <v>794</v>
      </c>
      <c r="GZ15" s="233"/>
      <c r="HA15" s="158"/>
      <c r="HB15" s="241" t="s">
        <v>253</v>
      </c>
      <c r="HC15" s="242"/>
      <c r="HD15" s="243"/>
      <c r="HE15" s="231" t="s">
        <v>878</v>
      </c>
      <c r="HF15" s="232"/>
      <c r="HG15" s="244"/>
      <c r="HH15" s="126" t="s">
        <v>754</v>
      </c>
      <c r="HI15" s="231" t="s">
        <v>865</v>
      </c>
      <c r="HJ15" s="244"/>
      <c r="HK15" s="245" t="s">
        <v>253</v>
      </c>
      <c r="HL15" s="245"/>
      <c r="HM15" s="245"/>
      <c r="HN15" s="231" t="s">
        <v>823</v>
      </c>
      <c r="HO15" s="232"/>
      <c r="HP15" s="244"/>
      <c r="HQ15" s="126" t="s">
        <v>754</v>
      </c>
      <c r="HR15" s="231" t="s">
        <v>866</v>
      </c>
      <c r="HS15" s="233"/>
      <c r="HT15" s="132"/>
      <c r="HU15" s="140"/>
      <c r="HV15" s="132"/>
      <c r="HW15" s="132"/>
      <c r="HX15" s="132"/>
      <c r="HY15" s="132"/>
      <c r="HZ15" s="132"/>
      <c r="IA15" s="132"/>
      <c r="IB15" s="132"/>
      <c r="IC15" s="132"/>
      <c r="ID15" s="132"/>
      <c r="IE15" s="132"/>
      <c r="IF15" s="132"/>
      <c r="IG15" s="132"/>
      <c r="IH15" s="132"/>
      <c r="II15" s="132"/>
      <c r="IJ15" s="132"/>
      <c r="IK15" s="132"/>
      <c r="IL15" s="184"/>
      <c r="IM15" s="132"/>
      <c r="IN15" s="188"/>
      <c r="IO15" s="189"/>
      <c r="IP15" s="189"/>
      <c r="IQ15" s="189"/>
      <c r="IR15" s="189"/>
      <c r="IS15" s="189"/>
      <c r="IT15" s="189"/>
      <c r="IU15" s="189"/>
      <c r="IV15" s="189"/>
      <c r="IW15" s="189"/>
      <c r="IX15" s="189"/>
      <c r="IY15" s="189"/>
      <c r="IZ15" s="189"/>
      <c r="JA15" s="189"/>
      <c r="JB15" s="189"/>
      <c r="JC15" s="189"/>
      <c r="JD15" s="189"/>
      <c r="JE15" s="190"/>
      <c r="JG15" s="188"/>
      <c r="JH15" s="189"/>
      <c r="JI15" s="189"/>
      <c r="JJ15" s="189"/>
      <c r="JK15" s="189"/>
      <c r="JL15" s="189"/>
      <c r="JM15" s="189"/>
      <c r="JN15" s="189"/>
      <c r="JO15" s="189"/>
      <c r="JP15" s="189"/>
      <c r="JQ15" s="189"/>
      <c r="JR15" s="189"/>
      <c r="JS15" s="189"/>
      <c r="JT15" s="189"/>
      <c r="JU15" s="189"/>
      <c r="JV15" s="189"/>
      <c r="JW15" s="189"/>
      <c r="JX15" s="190"/>
    </row>
    <row r="16" spans="1:284" ht="15" customHeight="1" thickBot="1" x14ac:dyDescent="0.35">
      <c r="A16" s="384" t="s">
        <v>867</v>
      </c>
      <c r="B16" s="385"/>
      <c r="C16" s="384" t="s">
        <v>239</v>
      </c>
      <c r="D16" s="386"/>
      <c r="E16" s="385"/>
      <c r="F16" s="387">
        <v>295.39999999999998</v>
      </c>
      <c r="G16" s="388"/>
      <c r="H16" s="100" t="s">
        <v>298</v>
      </c>
      <c r="I16" s="384" t="s">
        <v>804</v>
      </c>
      <c r="J16" s="385"/>
      <c r="K16" s="384" t="s">
        <v>86</v>
      </c>
      <c r="L16" s="385"/>
      <c r="M16" s="389" t="s">
        <v>800</v>
      </c>
      <c r="N16" s="390"/>
      <c r="O16" s="390"/>
      <c r="P16" s="390"/>
      <c r="Q16" s="390"/>
      <c r="R16" s="391"/>
      <c r="S16" s="168"/>
      <c r="T16" s="295"/>
      <c r="U16" s="296"/>
      <c r="V16" s="296"/>
      <c r="W16" s="296"/>
      <c r="X16" s="296"/>
      <c r="Y16" s="296"/>
      <c r="Z16" s="296"/>
      <c r="AA16" s="296"/>
      <c r="AB16" s="296"/>
      <c r="AC16" s="296"/>
      <c r="AD16" s="296"/>
      <c r="AE16" s="296"/>
      <c r="AF16" s="296"/>
      <c r="AG16" s="296"/>
      <c r="AH16" s="296"/>
      <c r="AI16" s="296"/>
      <c r="AJ16" s="296"/>
      <c r="AK16" s="297"/>
      <c r="AL16" s="168"/>
      <c r="AM16" s="271" t="s">
        <v>380</v>
      </c>
      <c r="AN16" s="271"/>
      <c r="AO16" s="271"/>
      <c r="AP16" s="271" t="s">
        <v>377</v>
      </c>
      <c r="AQ16" s="271"/>
      <c r="AR16" s="271"/>
      <c r="AS16" s="265" t="s">
        <v>378</v>
      </c>
      <c r="AT16" s="265"/>
      <c r="AU16" s="265"/>
      <c r="AV16" s="265" t="s">
        <v>379</v>
      </c>
      <c r="AW16" s="265"/>
      <c r="AX16" s="278"/>
      <c r="AY16" s="283" t="s">
        <v>498</v>
      </c>
      <c r="AZ16" s="199"/>
      <c r="BA16" s="199"/>
      <c r="BB16" s="127" t="s">
        <v>485</v>
      </c>
      <c r="BC16" s="127">
        <v>91</v>
      </c>
      <c r="BD16" s="114">
        <v>114.4</v>
      </c>
      <c r="BE16" s="168"/>
      <c r="BF16" s="295"/>
      <c r="BG16" s="296"/>
      <c r="BH16" s="296"/>
      <c r="BI16" s="296"/>
      <c r="BJ16" s="296"/>
      <c r="BK16" s="296"/>
      <c r="BL16" s="296"/>
      <c r="BM16" s="296"/>
      <c r="BN16" s="296"/>
      <c r="BO16" s="296"/>
      <c r="BP16" s="296"/>
      <c r="BQ16" s="296"/>
      <c r="BR16" s="296"/>
      <c r="BS16" s="296"/>
      <c r="BT16" s="296"/>
      <c r="BU16" s="296"/>
      <c r="BV16" s="296"/>
      <c r="BW16" s="297"/>
      <c r="BX16" s="168"/>
      <c r="BY16" s="295"/>
      <c r="BZ16" s="296"/>
      <c r="CA16" s="296"/>
      <c r="CB16" s="296"/>
      <c r="CC16" s="296"/>
      <c r="CD16" s="296"/>
      <c r="CE16" s="296"/>
      <c r="CF16" s="296"/>
      <c r="CG16" s="296"/>
      <c r="CH16" s="296"/>
      <c r="CI16" s="296"/>
      <c r="CJ16" s="296"/>
      <c r="CK16" s="296"/>
      <c r="CL16" s="296"/>
      <c r="CM16" s="296"/>
      <c r="CN16" s="296"/>
      <c r="CO16" s="296"/>
      <c r="CP16" s="297"/>
      <c r="CQ16" s="168"/>
      <c r="CR16" s="295"/>
      <c r="CS16" s="296"/>
      <c r="CT16" s="296"/>
      <c r="CU16" s="296"/>
      <c r="CV16" s="296"/>
      <c r="CW16" s="296"/>
      <c r="CX16" s="296"/>
      <c r="CY16" s="296"/>
      <c r="CZ16" s="296"/>
      <c r="DA16" s="296"/>
      <c r="DB16" s="296"/>
      <c r="DC16" s="296"/>
      <c r="DD16" s="296"/>
      <c r="DE16" s="296"/>
      <c r="DF16" s="296"/>
      <c r="DG16" s="296"/>
      <c r="DH16" s="296"/>
      <c r="DI16" s="297"/>
      <c r="DJ16" s="175"/>
      <c r="DK16" s="295"/>
      <c r="DL16" s="296"/>
      <c r="DM16" s="296"/>
      <c r="DN16" s="296"/>
      <c r="DO16" s="296"/>
      <c r="DP16" s="296"/>
      <c r="DQ16" s="296"/>
      <c r="DR16" s="296"/>
      <c r="DS16" s="296"/>
      <c r="DT16" s="296"/>
      <c r="DU16" s="296"/>
      <c r="DV16" s="296"/>
      <c r="DW16" s="296"/>
      <c r="DX16" s="296"/>
      <c r="DY16" s="296"/>
      <c r="DZ16" s="296"/>
      <c r="EA16" s="296"/>
      <c r="EB16" s="297"/>
      <c r="EC16" s="175"/>
      <c r="ED16" s="246" t="s">
        <v>255</v>
      </c>
      <c r="EE16" s="247"/>
      <c r="EF16" s="247"/>
      <c r="EG16" s="284" t="s">
        <v>587</v>
      </c>
      <c r="EH16" s="284"/>
      <c r="EI16" s="284"/>
      <c r="EJ16" s="284"/>
      <c r="EK16" s="284"/>
      <c r="EL16" s="285"/>
      <c r="EM16" s="247" t="s">
        <v>255</v>
      </c>
      <c r="EN16" s="247"/>
      <c r="EO16" s="247"/>
      <c r="EP16" s="284"/>
      <c r="EQ16" s="284"/>
      <c r="ER16" s="284"/>
      <c r="ES16" s="284"/>
      <c r="ET16" s="284"/>
      <c r="EU16" s="438"/>
      <c r="EV16" s="158"/>
      <c r="EW16" s="230"/>
      <c r="EX16" s="209"/>
      <c r="EY16" s="210"/>
      <c r="EZ16" s="214" t="s">
        <v>971</v>
      </c>
      <c r="FA16" s="215"/>
      <c r="FB16" s="215"/>
      <c r="FC16" s="215"/>
      <c r="FD16" s="215"/>
      <c r="FE16" s="216"/>
      <c r="FF16" s="208"/>
      <c r="FG16" s="209"/>
      <c r="FH16" s="210"/>
      <c r="FI16" s="214" t="s">
        <v>972</v>
      </c>
      <c r="FJ16" s="215"/>
      <c r="FK16" s="215"/>
      <c r="FL16" s="215"/>
      <c r="FM16" s="215"/>
      <c r="FN16" s="217"/>
      <c r="FO16" s="158"/>
      <c r="FP16" s="230"/>
      <c r="FQ16" s="209"/>
      <c r="FR16" s="210"/>
      <c r="FS16" s="214" t="s">
        <v>1046</v>
      </c>
      <c r="FT16" s="215"/>
      <c r="FU16" s="215"/>
      <c r="FV16" s="215"/>
      <c r="FW16" s="215"/>
      <c r="FX16" s="216"/>
      <c r="FY16" s="208"/>
      <c r="FZ16" s="209"/>
      <c r="GA16" s="210"/>
      <c r="GB16" s="214" t="s">
        <v>1047</v>
      </c>
      <c r="GC16" s="215"/>
      <c r="GD16" s="215"/>
      <c r="GE16" s="215"/>
      <c r="GF16" s="215"/>
      <c r="GG16" s="217"/>
      <c r="GH16" s="158"/>
      <c r="GI16" s="246" t="s">
        <v>255</v>
      </c>
      <c r="GJ16" s="247"/>
      <c r="GK16" s="247"/>
      <c r="GL16" s="284" t="s">
        <v>727</v>
      </c>
      <c r="GM16" s="284"/>
      <c r="GN16" s="284"/>
      <c r="GO16" s="284"/>
      <c r="GP16" s="284"/>
      <c r="GQ16" s="284"/>
      <c r="GR16" s="247" t="s">
        <v>255</v>
      </c>
      <c r="GS16" s="247"/>
      <c r="GT16" s="247"/>
      <c r="GU16" s="285" t="s">
        <v>728</v>
      </c>
      <c r="GV16" s="286"/>
      <c r="GW16" s="286"/>
      <c r="GX16" s="286"/>
      <c r="GY16" s="286"/>
      <c r="GZ16" s="287"/>
      <c r="HA16" s="158"/>
      <c r="HB16" s="246" t="s">
        <v>255</v>
      </c>
      <c r="HC16" s="247"/>
      <c r="HD16" s="247"/>
      <c r="HE16" s="248" t="s">
        <v>880</v>
      </c>
      <c r="HF16" s="248"/>
      <c r="HG16" s="248"/>
      <c r="HH16" s="249"/>
      <c r="HI16" s="248"/>
      <c r="HJ16" s="248"/>
      <c r="HK16" s="247" t="s">
        <v>255</v>
      </c>
      <c r="HL16" s="247"/>
      <c r="HM16" s="247"/>
      <c r="HN16" s="427" t="s">
        <v>825</v>
      </c>
      <c r="HO16" s="428"/>
      <c r="HP16" s="428"/>
      <c r="HQ16" s="428"/>
      <c r="HR16" s="428"/>
      <c r="HS16" s="429"/>
      <c r="HT16" s="132"/>
      <c r="HU16" s="140"/>
      <c r="HV16" s="132"/>
      <c r="HW16" s="132"/>
      <c r="HX16" s="132"/>
      <c r="HY16" s="132"/>
      <c r="HZ16" s="132"/>
      <c r="IA16" s="132"/>
      <c r="IB16" s="132"/>
      <c r="IC16" s="132"/>
      <c r="ID16" s="132"/>
      <c r="IE16" s="132"/>
      <c r="IF16" s="132"/>
      <c r="IG16" s="132"/>
      <c r="IH16" s="132"/>
      <c r="II16" s="132"/>
      <c r="IJ16" s="132"/>
      <c r="IK16" s="132"/>
      <c r="IL16" s="133"/>
      <c r="IM16" s="132"/>
      <c r="IN16" s="140"/>
      <c r="IO16" s="132"/>
      <c r="IP16" s="132"/>
      <c r="IQ16" s="132"/>
      <c r="IR16" s="132"/>
      <c r="IS16" s="132"/>
      <c r="IT16" s="132"/>
      <c r="IU16" s="132"/>
      <c r="IV16" s="132"/>
      <c r="IW16" s="132"/>
      <c r="IX16" s="132"/>
      <c r="IY16" s="132"/>
      <c r="IZ16" s="132"/>
      <c r="JA16" s="132"/>
      <c r="JB16" s="132"/>
      <c r="JC16" s="132"/>
      <c r="JD16" s="132"/>
      <c r="JE16" s="133"/>
      <c r="JG16" s="140"/>
      <c r="JH16" s="132"/>
      <c r="JI16" s="132"/>
      <c r="JJ16" s="132"/>
      <c r="JK16" s="132"/>
      <c r="JL16" s="132"/>
      <c r="JM16" s="132"/>
      <c r="JN16" s="132"/>
      <c r="JO16" s="132"/>
      <c r="JP16" s="132"/>
      <c r="JQ16" s="132"/>
      <c r="JR16" s="132"/>
      <c r="JS16" s="132"/>
      <c r="JT16" s="132"/>
      <c r="JU16" s="132"/>
      <c r="JV16" s="132"/>
      <c r="JW16" s="132"/>
      <c r="JX16" s="133"/>
    </row>
    <row r="17" spans="1:284" ht="15" customHeight="1" thickTop="1" x14ac:dyDescent="0.3">
      <c r="A17" s="362" t="s">
        <v>867</v>
      </c>
      <c r="B17" s="363"/>
      <c r="C17" s="362" t="s">
        <v>238</v>
      </c>
      <c r="D17" s="364"/>
      <c r="E17" s="363"/>
      <c r="F17" s="365">
        <v>276.10000000000002</v>
      </c>
      <c r="G17" s="366"/>
      <c r="H17" s="101" t="s">
        <v>299</v>
      </c>
      <c r="I17" s="362" t="s">
        <v>241</v>
      </c>
      <c r="J17" s="363"/>
      <c r="K17" s="362" t="s">
        <v>86</v>
      </c>
      <c r="L17" s="363"/>
      <c r="M17" s="367" t="s">
        <v>801</v>
      </c>
      <c r="N17" s="368"/>
      <c r="O17" s="368"/>
      <c r="P17" s="368"/>
      <c r="Q17" s="368"/>
      <c r="R17" s="369"/>
      <c r="S17" s="168"/>
      <c r="T17" s="295"/>
      <c r="U17" s="296"/>
      <c r="V17" s="296"/>
      <c r="W17" s="296"/>
      <c r="X17" s="296"/>
      <c r="Y17" s="296"/>
      <c r="Z17" s="296"/>
      <c r="AA17" s="296"/>
      <c r="AB17" s="296"/>
      <c r="AC17" s="296"/>
      <c r="AD17" s="296"/>
      <c r="AE17" s="296"/>
      <c r="AF17" s="296"/>
      <c r="AG17" s="296"/>
      <c r="AH17" s="296"/>
      <c r="AI17" s="296"/>
      <c r="AJ17" s="296"/>
      <c r="AK17" s="297"/>
      <c r="AL17" s="168"/>
      <c r="AM17" s="319" t="s">
        <v>381</v>
      </c>
      <c r="AN17" s="319"/>
      <c r="AO17" s="319"/>
      <c r="AP17" s="266" t="s">
        <v>408</v>
      </c>
      <c r="AQ17" s="266"/>
      <c r="AR17" s="266"/>
      <c r="AS17" s="266" t="s">
        <v>427</v>
      </c>
      <c r="AT17" s="266"/>
      <c r="AU17" s="266"/>
      <c r="AV17" s="266" t="s">
        <v>446</v>
      </c>
      <c r="AW17" s="266"/>
      <c r="AX17" s="392"/>
      <c r="AY17" s="282" t="s">
        <v>497</v>
      </c>
      <c r="AZ17" s="202"/>
      <c r="BA17" s="202"/>
      <c r="BB17" s="128" t="s">
        <v>486</v>
      </c>
      <c r="BC17" s="128">
        <v>74</v>
      </c>
      <c r="BD17" s="115">
        <v>112.7</v>
      </c>
      <c r="BE17" s="168"/>
      <c r="BF17" s="295"/>
      <c r="BG17" s="296"/>
      <c r="BH17" s="296"/>
      <c r="BI17" s="296"/>
      <c r="BJ17" s="296"/>
      <c r="BK17" s="296"/>
      <c r="BL17" s="296"/>
      <c r="BM17" s="296"/>
      <c r="BN17" s="296"/>
      <c r="BO17" s="296"/>
      <c r="BP17" s="296"/>
      <c r="BQ17" s="296"/>
      <c r="BR17" s="296"/>
      <c r="BS17" s="296"/>
      <c r="BT17" s="296"/>
      <c r="BU17" s="296"/>
      <c r="BV17" s="296"/>
      <c r="BW17" s="297"/>
      <c r="BX17" s="168"/>
      <c r="BY17" s="295"/>
      <c r="BZ17" s="296"/>
      <c r="CA17" s="296"/>
      <c r="CB17" s="296"/>
      <c r="CC17" s="296"/>
      <c r="CD17" s="296"/>
      <c r="CE17" s="296"/>
      <c r="CF17" s="296"/>
      <c r="CG17" s="296"/>
      <c r="CH17" s="296"/>
      <c r="CI17" s="296"/>
      <c r="CJ17" s="296"/>
      <c r="CK17" s="296"/>
      <c r="CL17" s="296"/>
      <c r="CM17" s="296"/>
      <c r="CN17" s="296"/>
      <c r="CO17" s="296"/>
      <c r="CP17" s="297"/>
      <c r="CQ17" s="168"/>
      <c r="CR17" s="295"/>
      <c r="CS17" s="296"/>
      <c r="CT17" s="296"/>
      <c r="CU17" s="296"/>
      <c r="CV17" s="296"/>
      <c r="CW17" s="296"/>
      <c r="CX17" s="296"/>
      <c r="CY17" s="296"/>
      <c r="CZ17" s="296"/>
      <c r="DA17" s="296"/>
      <c r="DB17" s="296"/>
      <c r="DC17" s="296"/>
      <c r="DD17" s="296"/>
      <c r="DE17" s="296"/>
      <c r="DF17" s="296"/>
      <c r="DG17" s="296"/>
      <c r="DH17" s="296"/>
      <c r="DI17" s="297"/>
      <c r="DJ17" s="175"/>
      <c r="DK17" s="295"/>
      <c r="DL17" s="296"/>
      <c r="DM17" s="296"/>
      <c r="DN17" s="296"/>
      <c r="DO17" s="296"/>
      <c r="DP17" s="296"/>
      <c r="DQ17" s="296"/>
      <c r="DR17" s="296"/>
      <c r="DS17" s="296"/>
      <c r="DT17" s="296"/>
      <c r="DU17" s="296"/>
      <c r="DV17" s="296"/>
      <c r="DW17" s="296"/>
      <c r="DX17" s="296"/>
      <c r="DY17" s="296"/>
      <c r="DZ17" s="296"/>
      <c r="EA17" s="296"/>
      <c r="EB17" s="297"/>
      <c r="EC17" s="175"/>
      <c r="ED17" s="229" t="s">
        <v>271</v>
      </c>
      <c r="EE17" s="206"/>
      <c r="EF17" s="207"/>
      <c r="EG17" s="204" t="s">
        <v>590</v>
      </c>
      <c r="EH17" s="204"/>
      <c r="EI17" s="204"/>
      <c r="EJ17" s="204" t="s">
        <v>591</v>
      </c>
      <c r="EK17" s="204"/>
      <c r="EL17" s="423"/>
      <c r="EM17" s="205" t="s">
        <v>271</v>
      </c>
      <c r="EN17" s="206"/>
      <c r="EO17" s="207"/>
      <c r="EP17" s="204"/>
      <c r="EQ17" s="204"/>
      <c r="ER17" s="204"/>
      <c r="ES17" s="204"/>
      <c r="ET17" s="204"/>
      <c r="EU17" s="434"/>
      <c r="EV17" s="158"/>
      <c r="EW17" s="241" t="s">
        <v>253</v>
      </c>
      <c r="EX17" s="242"/>
      <c r="EY17" s="243"/>
      <c r="EZ17" s="231" t="s">
        <v>547</v>
      </c>
      <c r="FA17" s="232"/>
      <c r="FB17" s="244"/>
      <c r="FC17" s="126" t="s">
        <v>754</v>
      </c>
      <c r="FD17" s="231" t="s">
        <v>765</v>
      </c>
      <c r="FE17" s="244"/>
      <c r="FF17" s="245" t="s">
        <v>253</v>
      </c>
      <c r="FG17" s="245"/>
      <c r="FH17" s="245"/>
      <c r="FI17" s="231" t="s">
        <v>548</v>
      </c>
      <c r="FJ17" s="232"/>
      <c r="FK17" s="232"/>
      <c r="FL17" s="126" t="s">
        <v>754</v>
      </c>
      <c r="FM17" s="232" t="s">
        <v>766</v>
      </c>
      <c r="FN17" s="233"/>
      <c r="FO17" s="158"/>
      <c r="FP17" s="241" t="s">
        <v>253</v>
      </c>
      <c r="FQ17" s="242"/>
      <c r="FR17" s="243"/>
      <c r="FS17" s="231" t="s">
        <v>757</v>
      </c>
      <c r="FT17" s="232"/>
      <c r="FU17" s="244"/>
      <c r="FV17" s="126" t="s">
        <v>754</v>
      </c>
      <c r="FW17" s="231" t="s">
        <v>781</v>
      </c>
      <c r="FX17" s="244"/>
      <c r="FY17" s="245" t="s">
        <v>253</v>
      </c>
      <c r="FZ17" s="245"/>
      <c r="GA17" s="245"/>
      <c r="GB17" s="231" t="s">
        <v>758</v>
      </c>
      <c r="GC17" s="232"/>
      <c r="GD17" s="232"/>
      <c r="GE17" s="126" t="s">
        <v>754</v>
      </c>
      <c r="GF17" s="232" t="s">
        <v>775</v>
      </c>
      <c r="GG17" s="233"/>
      <c r="GH17" s="158"/>
      <c r="GI17" s="229" t="s">
        <v>271</v>
      </c>
      <c r="GJ17" s="206"/>
      <c r="GK17" s="207"/>
      <c r="GL17" s="204" t="s">
        <v>738</v>
      </c>
      <c r="GM17" s="204"/>
      <c r="GN17" s="204"/>
      <c r="GO17" s="204" t="s">
        <v>739</v>
      </c>
      <c r="GP17" s="204"/>
      <c r="GQ17" s="204"/>
      <c r="GR17" s="205" t="s">
        <v>271</v>
      </c>
      <c r="GS17" s="206"/>
      <c r="GT17" s="207"/>
      <c r="GU17" s="211" t="s">
        <v>740</v>
      </c>
      <c r="GV17" s="212"/>
      <c r="GW17" s="212"/>
      <c r="GX17" s="212" t="s">
        <v>741</v>
      </c>
      <c r="GY17" s="212"/>
      <c r="GZ17" s="213"/>
      <c r="HA17" s="158"/>
      <c r="HB17" s="229" t="s">
        <v>271</v>
      </c>
      <c r="HC17" s="206"/>
      <c r="HD17" s="207"/>
      <c r="HE17" s="204" t="s">
        <v>993</v>
      </c>
      <c r="HF17" s="204"/>
      <c r="HG17" s="204"/>
      <c r="HH17" s="204" t="s">
        <v>990</v>
      </c>
      <c r="HI17" s="204"/>
      <c r="HJ17" s="204"/>
      <c r="HK17" s="205" t="s">
        <v>271</v>
      </c>
      <c r="HL17" s="206"/>
      <c r="HM17" s="207"/>
      <c r="HN17" s="211" t="s">
        <v>996</v>
      </c>
      <c r="HO17" s="212"/>
      <c r="HP17" s="212"/>
      <c r="HQ17" s="212" t="s">
        <v>997</v>
      </c>
      <c r="HR17" s="212"/>
      <c r="HS17" s="213"/>
      <c r="HT17" s="132"/>
      <c r="HU17" s="140"/>
      <c r="HV17" s="132"/>
      <c r="HW17" s="132"/>
      <c r="HX17" s="132"/>
      <c r="HY17" s="132"/>
      <c r="HZ17" s="132"/>
      <c r="IA17" s="132"/>
      <c r="IB17" s="132"/>
      <c r="IC17" s="132"/>
      <c r="ID17" s="132"/>
      <c r="IE17" s="132"/>
      <c r="IF17" s="132"/>
      <c r="IG17" s="132"/>
      <c r="IH17" s="132"/>
      <c r="II17" s="132"/>
      <c r="IJ17" s="132"/>
      <c r="IK17" s="132"/>
      <c r="IL17" s="133"/>
      <c r="IM17" s="132"/>
      <c r="IN17" s="140"/>
      <c r="IO17" s="132"/>
      <c r="IP17" s="132"/>
      <c r="IQ17" s="132"/>
      <c r="IR17" s="132"/>
      <c r="IS17" s="132"/>
      <c r="IT17" s="132"/>
      <c r="IU17" s="132"/>
      <c r="IV17" s="132"/>
      <c r="IW17" s="132"/>
      <c r="IX17" s="132"/>
      <c r="IY17" s="132"/>
      <c r="IZ17" s="132"/>
      <c r="JA17" s="132"/>
      <c r="JB17" s="132"/>
      <c r="JC17" s="132"/>
      <c r="JD17" s="132"/>
      <c r="JE17" s="133"/>
      <c r="JG17" s="140"/>
      <c r="JH17" s="132"/>
      <c r="JI17" s="132"/>
      <c r="JJ17" s="132"/>
      <c r="JK17" s="132"/>
      <c r="JL17" s="132"/>
      <c r="JM17" s="132"/>
      <c r="JN17" s="132"/>
      <c r="JO17" s="132"/>
      <c r="JP17" s="132"/>
      <c r="JQ17" s="132"/>
      <c r="JR17" s="132"/>
      <c r="JS17" s="132"/>
      <c r="JT17" s="132"/>
      <c r="JU17" s="132"/>
      <c r="JV17" s="132"/>
      <c r="JW17" s="132"/>
      <c r="JX17" s="133"/>
    </row>
    <row r="18" spans="1:284" ht="15" customHeight="1" thickBot="1" x14ac:dyDescent="0.35">
      <c r="A18" s="370" t="s">
        <v>867</v>
      </c>
      <c r="B18" s="371"/>
      <c r="C18" s="370" t="s">
        <v>242</v>
      </c>
      <c r="D18" s="372"/>
      <c r="E18" s="371"/>
      <c r="F18" s="373">
        <v>352.6</v>
      </c>
      <c r="G18" s="374"/>
      <c r="H18" s="99" t="s">
        <v>300</v>
      </c>
      <c r="I18" s="370" t="s">
        <v>805</v>
      </c>
      <c r="J18" s="371"/>
      <c r="K18" s="370" t="s">
        <v>86</v>
      </c>
      <c r="L18" s="371"/>
      <c r="M18" s="375" t="s">
        <v>802</v>
      </c>
      <c r="N18" s="376"/>
      <c r="O18" s="376"/>
      <c r="P18" s="376"/>
      <c r="Q18" s="376"/>
      <c r="R18" s="377"/>
      <c r="S18" s="168"/>
      <c r="T18" s="295"/>
      <c r="U18" s="296"/>
      <c r="V18" s="296"/>
      <c r="W18" s="296"/>
      <c r="X18" s="296"/>
      <c r="Y18" s="296"/>
      <c r="Z18" s="296"/>
      <c r="AA18" s="296"/>
      <c r="AB18" s="296"/>
      <c r="AC18" s="296"/>
      <c r="AD18" s="296"/>
      <c r="AE18" s="296"/>
      <c r="AF18" s="296"/>
      <c r="AG18" s="296"/>
      <c r="AH18" s="296"/>
      <c r="AI18" s="296"/>
      <c r="AJ18" s="296"/>
      <c r="AK18" s="297"/>
      <c r="AL18" s="168"/>
      <c r="AM18" s="202" t="s">
        <v>382</v>
      </c>
      <c r="AN18" s="202"/>
      <c r="AO18" s="202"/>
      <c r="AP18" s="197" t="s">
        <v>409</v>
      </c>
      <c r="AQ18" s="197"/>
      <c r="AR18" s="197"/>
      <c r="AS18" s="197" t="s">
        <v>428</v>
      </c>
      <c r="AT18" s="197"/>
      <c r="AU18" s="197"/>
      <c r="AV18" s="197" t="s">
        <v>447</v>
      </c>
      <c r="AW18" s="197"/>
      <c r="AX18" s="198"/>
      <c r="AY18" s="288" t="s">
        <v>496</v>
      </c>
      <c r="AZ18" s="289"/>
      <c r="BA18" s="289"/>
      <c r="BB18" s="127" t="s">
        <v>480</v>
      </c>
      <c r="BC18" s="127">
        <v>110</v>
      </c>
      <c r="BD18" s="114">
        <v>116.3</v>
      </c>
      <c r="BE18" s="168"/>
      <c r="BF18" s="295"/>
      <c r="BG18" s="296"/>
      <c r="BH18" s="296"/>
      <c r="BI18" s="296"/>
      <c r="BJ18" s="296"/>
      <c r="BK18" s="296"/>
      <c r="BL18" s="296"/>
      <c r="BM18" s="296"/>
      <c r="BN18" s="296"/>
      <c r="BO18" s="296"/>
      <c r="BP18" s="296"/>
      <c r="BQ18" s="296"/>
      <c r="BR18" s="296"/>
      <c r="BS18" s="296"/>
      <c r="BT18" s="296"/>
      <c r="BU18" s="296"/>
      <c r="BV18" s="296"/>
      <c r="BW18" s="297"/>
      <c r="BX18" s="168"/>
      <c r="BY18" s="295"/>
      <c r="BZ18" s="296"/>
      <c r="CA18" s="296"/>
      <c r="CB18" s="296"/>
      <c r="CC18" s="296"/>
      <c r="CD18" s="296"/>
      <c r="CE18" s="296"/>
      <c r="CF18" s="296"/>
      <c r="CG18" s="296"/>
      <c r="CH18" s="296"/>
      <c r="CI18" s="296"/>
      <c r="CJ18" s="296"/>
      <c r="CK18" s="296"/>
      <c r="CL18" s="296"/>
      <c r="CM18" s="296"/>
      <c r="CN18" s="296"/>
      <c r="CO18" s="296"/>
      <c r="CP18" s="297"/>
      <c r="CQ18" s="168"/>
      <c r="CR18" s="295"/>
      <c r="CS18" s="296"/>
      <c r="CT18" s="296"/>
      <c r="CU18" s="296"/>
      <c r="CV18" s="296"/>
      <c r="CW18" s="296"/>
      <c r="CX18" s="296"/>
      <c r="CY18" s="296"/>
      <c r="CZ18" s="296"/>
      <c r="DA18" s="296"/>
      <c r="DB18" s="296"/>
      <c r="DC18" s="296"/>
      <c r="DD18" s="296"/>
      <c r="DE18" s="296"/>
      <c r="DF18" s="296"/>
      <c r="DG18" s="296"/>
      <c r="DH18" s="296"/>
      <c r="DI18" s="297"/>
      <c r="DJ18" s="175"/>
      <c r="DK18" s="295"/>
      <c r="DL18" s="296"/>
      <c r="DM18" s="296"/>
      <c r="DN18" s="296"/>
      <c r="DO18" s="296"/>
      <c r="DP18" s="296"/>
      <c r="DQ18" s="296"/>
      <c r="DR18" s="296"/>
      <c r="DS18" s="296"/>
      <c r="DT18" s="296"/>
      <c r="DU18" s="296"/>
      <c r="DV18" s="296"/>
      <c r="DW18" s="296"/>
      <c r="DX18" s="296"/>
      <c r="DY18" s="296"/>
      <c r="DZ18" s="296"/>
      <c r="EA18" s="296"/>
      <c r="EB18" s="297"/>
      <c r="EC18" s="175"/>
      <c r="ED18" s="230"/>
      <c r="EE18" s="209"/>
      <c r="EF18" s="210"/>
      <c r="EG18" s="214" t="s">
        <v>952</v>
      </c>
      <c r="EH18" s="215"/>
      <c r="EI18" s="215"/>
      <c r="EJ18" s="215"/>
      <c r="EK18" s="215"/>
      <c r="EL18" s="216"/>
      <c r="EM18" s="208"/>
      <c r="EN18" s="209"/>
      <c r="EO18" s="210"/>
      <c r="EP18" s="214"/>
      <c r="EQ18" s="215"/>
      <c r="ER18" s="215"/>
      <c r="ES18" s="215"/>
      <c r="ET18" s="215"/>
      <c r="EU18" s="217"/>
      <c r="EV18" s="158"/>
      <c r="EW18" s="246" t="s">
        <v>255</v>
      </c>
      <c r="EX18" s="247"/>
      <c r="EY18" s="247"/>
      <c r="EZ18" s="284" t="s">
        <v>639</v>
      </c>
      <c r="FA18" s="284"/>
      <c r="FB18" s="284"/>
      <c r="FC18" s="284"/>
      <c r="FD18" s="284"/>
      <c r="FE18" s="284"/>
      <c r="FF18" s="247" t="s">
        <v>255</v>
      </c>
      <c r="FG18" s="247"/>
      <c r="FH18" s="247"/>
      <c r="FI18" s="285" t="s">
        <v>642</v>
      </c>
      <c r="FJ18" s="286"/>
      <c r="FK18" s="286"/>
      <c r="FL18" s="286"/>
      <c r="FM18" s="286"/>
      <c r="FN18" s="287"/>
      <c r="FO18" s="158"/>
      <c r="FP18" s="246" t="s">
        <v>255</v>
      </c>
      <c r="FQ18" s="247"/>
      <c r="FR18" s="247"/>
      <c r="FS18" s="284" t="s">
        <v>697</v>
      </c>
      <c r="FT18" s="284"/>
      <c r="FU18" s="284"/>
      <c r="FV18" s="284"/>
      <c r="FW18" s="284"/>
      <c r="FX18" s="284"/>
      <c r="FY18" s="247" t="s">
        <v>255</v>
      </c>
      <c r="FZ18" s="247"/>
      <c r="GA18" s="247"/>
      <c r="GB18" s="285" t="s">
        <v>688</v>
      </c>
      <c r="GC18" s="286"/>
      <c r="GD18" s="286"/>
      <c r="GE18" s="286"/>
      <c r="GF18" s="286"/>
      <c r="GG18" s="287"/>
      <c r="GH18" s="158"/>
      <c r="GI18" s="230"/>
      <c r="GJ18" s="209"/>
      <c r="GK18" s="210"/>
      <c r="GL18" s="214" t="s">
        <v>1064</v>
      </c>
      <c r="GM18" s="215"/>
      <c r="GN18" s="215"/>
      <c r="GO18" s="215"/>
      <c r="GP18" s="215"/>
      <c r="GQ18" s="216"/>
      <c r="GR18" s="208"/>
      <c r="GS18" s="209"/>
      <c r="GT18" s="210"/>
      <c r="GU18" s="214" t="s">
        <v>1065</v>
      </c>
      <c r="GV18" s="215"/>
      <c r="GW18" s="215"/>
      <c r="GX18" s="215"/>
      <c r="GY18" s="215"/>
      <c r="GZ18" s="217"/>
      <c r="HA18" s="158"/>
      <c r="HB18" s="230"/>
      <c r="HC18" s="209"/>
      <c r="HD18" s="210"/>
      <c r="HE18" s="214" t="s">
        <v>1072</v>
      </c>
      <c r="HF18" s="215"/>
      <c r="HG18" s="215"/>
      <c r="HH18" s="215"/>
      <c r="HI18" s="215"/>
      <c r="HJ18" s="216"/>
      <c r="HK18" s="208"/>
      <c r="HL18" s="209"/>
      <c r="HM18" s="210"/>
      <c r="HN18" s="214" t="s">
        <v>1073</v>
      </c>
      <c r="HO18" s="215"/>
      <c r="HP18" s="215"/>
      <c r="HQ18" s="215"/>
      <c r="HR18" s="215"/>
      <c r="HS18" s="217"/>
      <c r="HT18" s="132"/>
      <c r="HU18" s="140"/>
      <c r="HV18" s="132"/>
      <c r="HW18" s="132"/>
      <c r="HX18" s="132"/>
      <c r="HY18" s="132"/>
      <c r="HZ18" s="132"/>
      <c r="IA18" s="132"/>
      <c r="IB18" s="132"/>
      <c r="IC18" s="132"/>
      <c r="ID18" s="132"/>
      <c r="IE18" s="132"/>
      <c r="IF18" s="132"/>
      <c r="IG18" s="132"/>
      <c r="IH18" s="132"/>
      <c r="II18" s="132"/>
      <c r="IJ18" s="132"/>
      <c r="IK18" s="132"/>
      <c r="IL18" s="133"/>
      <c r="IM18" s="132"/>
      <c r="IN18" s="140"/>
      <c r="IO18" s="132"/>
      <c r="IP18" s="132"/>
      <c r="IQ18" s="132"/>
      <c r="IR18" s="132"/>
      <c r="IS18" s="132"/>
      <c r="IT18" s="132"/>
      <c r="IU18" s="132"/>
      <c r="IV18" s="132"/>
      <c r="IW18" s="132"/>
      <c r="IX18" s="132"/>
      <c r="IY18" s="132"/>
      <c r="IZ18" s="132"/>
      <c r="JA18" s="132"/>
      <c r="JB18" s="132"/>
      <c r="JC18" s="132"/>
      <c r="JD18" s="132"/>
      <c r="JE18" s="133"/>
      <c r="JG18" s="140"/>
      <c r="JH18" s="132"/>
      <c r="JI18" s="132"/>
      <c r="JJ18" s="132"/>
      <c r="JK18" s="132"/>
      <c r="JL18" s="132"/>
      <c r="JM18" s="132"/>
      <c r="JN18" s="132"/>
      <c r="JO18" s="132"/>
      <c r="JP18" s="132"/>
      <c r="JQ18" s="132"/>
      <c r="JR18" s="132"/>
      <c r="JS18" s="132"/>
      <c r="JT18" s="132"/>
      <c r="JU18" s="132"/>
      <c r="JV18" s="132"/>
      <c r="JW18" s="132"/>
      <c r="JX18" s="133"/>
    </row>
    <row r="19" spans="1:284" ht="15" customHeight="1" thickTop="1" x14ac:dyDescent="0.3">
      <c r="A19" s="362" t="s">
        <v>867</v>
      </c>
      <c r="B19" s="363"/>
      <c r="C19" s="362" t="s">
        <v>292</v>
      </c>
      <c r="D19" s="364"/>
      <c r="E19" s="363"/>
      <c r="F19" s="365">
        <v>317.77499999999998</v>
      </c>
      <c r="G19" s="366"/>
      <c r="H19" s="101" t="s">
        <v>301</v>
      </c>
      <c r="I19" s="362" t="s">
        <v>293</v>
      </c>
      <c r="J19" s="363"/>
      <c r="K19" s="362" t="s">
        <v>86</v>
      </c>
      <c r="L19" s="363"/>
      <c r="M19" s="367" t="s">
        <v>803</v>
      </c>
      <c r="N19" s="368"/>
      <c r="O19" s="368"/>
      <c r="P19" s="368"/>
      <c r="Q19" s="368"/>
      <c r="R19" s="369"/>
      <c r="S19" s="168"/>
      <c r="T19" s="295"/>
      <c r="U19" s="296"/>
      <c r="V19" s="296"/>
      <c r="W19" s="296"/>
      <c r="X19" s="296"/>
      <c r="Y19" s="296"/>
      <c r="Z19" s="296"/>
      <c r="AA19" s="296"/>
      <c r="AB19" s="296"/>
      <c r="AC19" s="296"/>
      <c r="AD19" s="296"/>
      <c r="AE19" s="296"/>
      <c r="AF19" s="296"/>
      <c r="AG19" s="296"/>
      <c r="AH19" s="296"/>
      <c r="AI19" s="296"/>
      <c r="AJ19" s="296"/>
      <c r="AK19" s="297"/>
      <c r="AL19" s="168"/>
      <c r="AM19" s="199" t="s">
        <v>383</v>
      </c>
      <c r="AN19" s="199"/>
      <c r="AO19" s="199"/>
      <c r="AP19" s="200" t="s">
        <v>410</v>
      </c>
      <c r="AQ19" s="200"/>
      <c r="AR19" s="200"/>
      <c r="AS19" s="200" t="s">
        <v>429</v>
      </c>
      <c r="AT19" s="200"/>
      <c r="AU19" s="200"/>
      <c r="AV19" s="200" t="s">
        <v>448</v>
      </c>
      <c r="AW19" s="200"/>
      <c r="AX19" s="201"/>
      <c r="AY19" s="282" t="s">
        <v>470</v>
      </c>
      <c r="AZ19" s="202"/>
      <c r="BA19" s="202"/>
      <c r="BB19" s="128" t="s">
        <v>467</v>
      </c>
      <c r="BC19" s="128">
        <v>116</v>
      </c>
      <c r="BD19" s="115">
        <v>116.9</v>
      </c>
      <c r="BE19" s="168"/>
      <c r="BF19" s="295"/>
      <c r="BG19" s="296"/>
      <c r="BH19" s="296"/>
      <c r="BI19" s="296"/>
      <c r="BJ19" s="296"/>
      <c r="BK19" s="296"/>
      <c r="BL19" s="296"/>
      <c r="BM19" s="296"/>
      <c r="BN19" s="296"/>
      <c r="BO19" s="296"/>
      <c r="BP19" s="296"/>
      <c r="BQ19" s="296"/>
      <c r="BR19" s="296"/>
      <c r="BS19" s="296"/>
      <c r="BT19" s="296"/>
      <c r="BU19" s="296"/>
      <c r="BV19" s="296"/>
      <c r="BW19" s="297"/>
      <c r="BX19" s="168"/>
      <c r="BY19" s="295"/>
      <c r="BZ19" s="296"/>
      <c r="CA19" s="296"/>
      <c r="CB19" s="296"/>
      <c r="CC19" s="296"/>
      <c r="CD19" s="296"/>
      <c r="CE19" s="296"/>
      <c r="CF19" s="296"/>
      <c r="CG19" s="296"/>
      <c r="CH19" s="296"/>
      <c r="CI19" s="296"/>
      <c r="CJ19" s="296"/>
      <c r="CK19" s="296"/>
      <c r="CL19" s="296"/>
      <c r="CM19" s="296"/>
      <c r="CN19" s="296"/>
      <c r="CO19" s="296"/>
      <c r="CP19" s="297"/>
      <c r="CQ19" s="168"/>
      <c r="CR19" s="295"/>
      <c r="CS19" s="296"/>
      <c r="CT19" s="296"/>
      <c r="CU19" s="296"/>
      <c r="CV19" s="296"/>
      <c r="CW19" s="296"/>
      <c r="CX19" s="296"/>
      <c r="CY19" s="296"/>
      <c r="CZ19" s="296"/>
      <c r="DA19" s="296"/>
      <c r="DB19" s="296"/>
      <c r="DC19" s="296"/>
      <c r="DD19" s="296"/>
      <c r="DE19" s="296"/>
      <c r="DF19" s="296"/>
      <c r="DG19" s="296"/>
      <c r="DH19" s="296"/>
      <c r="DI19" s="297"/>
      <c r="DJ19" s="175"/>
      <c r="DK19" s="295"/>
      <c r="DL19" s="296"/>
      <c r="DM19" s="296"/>
      <c r="DN19" s="296"/>
      <c r="DO19" s="296"/>
      <c r="DP19" s="296"/>
      <c r="DQ19" s="296"/>
      <c r="DR19" s="296"/>
      <c r="DS19" s="296"/>
      <c r="DT19" s="296"/>
      <c r="DU19" s="296"/>
      <c r="DV19" s="296"/>
      <c r="DW19" s="296"/>
      <c r="DX19" s="296"/>
      <c r="DY19" s="296"/>
      <c r="DZ19" s="296"/>
      <c r="EA19" s="296"/>
      <c r="EB19" s="297"/>
      <c r="EC19" s="175"/>
      <c r="ED19" s="424" t="s">
        <v>249</v>
      </c>
      <c r="EE19" s="425"/>
      <c r="EF19" s="425"/>
      <c r="EG19" s="425"/>
      <c r="EH19" s="425"/>
      <c r="EI19" s="425"/>
      <c r="EJ19" s="425"/>
      <c r="EK19" s="425"/>
      <c r="EL19" s="425"/>
      <c r="EM19" s="425"/>
      <c r="EN19" s="425"/>
      <c r="EO19" s="425"/>
      <c r="EP19" s="425"/>
      <c r="EQ19" s="425"/>
      <c r="ER19" s="425"/>
      <c r="ES19" s="425"/>
      <c r="ET19" s="425"/>
      <c r="EU19" s="426"/>
      <c r="EV19" s="158"/>
      <c r="EW19" s="229" t="s">
        <v>271</v>
      </c>
      <c r="EX19" s="206"/>
      <c r="EY19" s="207"/>
      <c r="EZ19" s="204" t="s">
        <v>640</v>
      </c>
      <c r="FA19" s="204"/>
      <c r="FB19" s="204"/>
      <c r="FC19" s="204" t="s">
        <v>978</v>
      </c>
      <c r="FD19" s="204"/>
      <c r="FE19" s="204"/>
      <c r="FF19" s="205" t="s">
        <v>271</v>
      </c>
      <c r="FG19" s="206"/>
      <c r="FH19" s="207"/>
      <c r="FI19" s="211" t="s">
        <v>643</v>
      </c>
      <c r="FJ19" s="212"/>
      <c r="FK19" s="212"/>
      <c r="FL19" s="212" t="s">
        <v>983</v>
      </c>
      <c r="FM19" s="212"/>
      <c r="FN19" s="213"/>
      <c r="FO19" s="158"/>
      <c r="FP19" s="229" t="s">
        <v>271</v>
      </c>
      <c r="FQ19" s="206"/>
      <c r="FR19" s="207"/>
      <c r="FS19" s="204" t="s">
        <v>337</v>
      </c>
      <c r="FT19" s="204"/>
      <c r="FU19" s="204"/>
      <c r="FV19" s="204" t="s">
        <v>341</v>
      </c>
      <c r="FW19" s="204"/>
      <c r="FX19" s="204"/>
      <c r="FY19" s="205" t="s">
        <v>271</v>
      </c>
      <c r="FZ19" s="206"/>
      <c r="GA19" s="207"/>
      <c r="GB19" s="211" t="s">
        <v>698</v>
      </c>
      <c r="GC19" s="212"/>
      <c r="GD19" s="212"/>
      <c r="GE19" s="212" t="s">
        <v>988</v>
      </c>
      <c r="GF19" s="212"/>
      <c r="GG19" s="213"/>
      <c r="GH19" s="158"/>
      <c r="GI19" s="241" t="s">
        <v>253</v>
      </c>
      <c r="GJ19" s="242"/>
      <c r="GK19" s="243"/>
      <c r="GL19" s="231" t="s">
        <v>573</v>
      </c>
      <c r="GM19" s="232"/>
      <c r="GN19" s="244"/>
      <c r="GO19" s="126" t="s">
        <v>754</v>
      </c>
      <c r="GP19" s="231" t="s">
        <v>795</v>
      </c>
      <c r="GQ19" s="244"/>
      <c r="GR19" s="245" t="s">
        <v>253</v>
      </c>
      <c r="GS19" s="245"/>
      <c r="GT19" s="245"/>
      <c r="GU19" s="231" t="s">
        <v>574</v>
      </c>
      <c r="GV19" s="232"/>
      <c r="GW19" s="232"/>
      <c r="GX19" s="126" t="s">
        <v>754</v>
      </c>
      <c r="GY19" s="232" t="s">
        <v>796</v>
      </c>
      <c r="GZ19" s="233"/>
      <c r="HA19" s="158"/>
      <c r="HB19" s="241" t="s">
        <v>253</v>
      </c>
      <c r="HC19" s="242"/>
      <c r="HD19" s="243"/>
      <c r="HE19" s="231" t="s">
        <v>824</v>
      </c>
      <c r="HF19" s="232"/>
      <c r="HG19" s="244"/>
      <c r="HH19" s="126" t="s">
        <v>754</v>
      </c>
      <c r="HI19" s="231" t="s">
        <v>884</v>
      </c>
      <c r="HJ19" s="244"/>
      <c r="HK19" s="245" t="s">
        <v>253</v>
      </c>
      <c r="HL19" s="245"/>
      <c r="HM19" s="245"/>
      <c r="HN19" s="231" t="s">
        <v>877</v>
      </c>
      <c r="HO19" s="232"/>
      <c r="HP19" s="244"/>
      <c r="HQ19" s="126" t="s">
        <v>754</v>
      </c>
      <c r="HR19" s="231" t="s">
        <v>885</v>
      </c>
      <c r="HS19" s="233"/>
      <c r="HT19" s="132"/>
      <c r="HU19" s="140"/>
      <c r="HV19" s="132"/>
      <c r="HW19" s="132"/>
      <c r="HX19" s="132"/>
      <c r="HY19" s="132"/>
      <c r="HZ19" s="132"/>
      <c r="IA19" s="132"/>
      <c r="IB19" s="132"/>
      <c r="IC19" s="132"/>
      <c r="ID19" s="132"/>
      <c r="IE19" s="132"/>
      <c r="IF19" s="132"/>
      <c r="IG19" s="132"/>
      <c r="IH19" s="132"/>
      <c r="II19" s="132"/>
      <c r="IJ19" s="132"/>
      <c r="IK19" s="132"/>
      <c r="IL19" s="133"/>
      <c r="IM19" s="132"/>
      <c r="IN19" s="140"/>
      <c r="IO19" s="132"/>
      <c r="IP19" s="132"/>
      <c r="IQ19" s="132"/>
      <c r="IR19" s="132"/>
      <c r="IS19" s="132"/>
      <c r="IT19" s="132"/>
      <c r="IU19" s="132"/>
      <c r="IV19" s="132"/>
      <c r="IW19" s="132"/>
      <c r="IX19" s="132"/>
      <c r="IY19" s="132"/>
      <c r="IZ19" s="132"/>
      <c r="JA19" s="132"/>
      <c r="JB19" s="132"/>
      <c r="JC19" s="132"/>
      <c r="JD19" s="132"/>
      <c r="JE19" s="133"/>
      <c r="JG19" s="140"/>
      <c r="JH19" s="132"/>
      <c r="JI19" s="132"/>
      <c r="JJ19" s="132"/>
      <c r="JK19" s="132"/>
      <c r="JL19" s="132"/>
      <c r="JM19" s="132"/>
      <c r="JN19" s="132"/>
      <c r="JO19" s="132"/>
      <c r="JP19" s="132"/>
      <c r="JQ19" s="132"/>
      <c r="JR19" s="132"/>
      <c r="JS19" s="132"/>
      <c r="JT19" s="132"/>
      <c r="JU19" s="132"/>
      <c r="JV19" s="132"/>
      <c r="JW19" s="132"/>
      <c r="JX19" s="133"/>
    </row>
    <row r="20" spans="1:284" ht="15" customHeight="1" thickBot="1" x14ac:dyDescent="0.35">
      <c r="A20" s="370" t="s">
        <v>867</v>
      </c>
      <c r="B20" s="371"/>
      <c r="C20" s="370" t="s">
        <v>237</v>
      </c>
      <c r="D20" s="372"/>
      <c r="E20" s="371"/>
      <c r="F20" s="373">
        <v>343.6</v>
      </c>
      <c r="G20" s="374"/>
      <c r="H20" s="99" t="s">
        <v>302</v>
      </c>
      <c r="I20" s="370" t="s">
        <v>244</v>
      </c>
      <c r="J20" s="371"/>
      <c r="K20" s="370" t="s">
        <v>86</v>
      </c>
      <c r="L20" s="371"/>
      <c r="M20" s="375" t="s">
        <v>811</v>
      </c>
      <c r="N20" s="376"/>
      <c r="O20" s="376"/>
      <c r="P20" s="376"/>
      <c r="Q20" s="376"/>
      <c r="R20" s="377"/>
      <c r="S20" s="168"/>
      <c r="T20" s="295"/>
      <c r="U20" s="296"/>
      <c r="V20" s="296"/>
      <c r="W20" s="296"/>
      <c r="X20" s="296"/>
      <c r="Y20" s="296"/>
      <c r="Z20" s="296"/>
      <c r="AA20" s="296"/>
      <c r="AB20" s="296"/>
      <c r="AC20" s="296"/>
      <c r="AD20" s="296"/>
      <c r="AE20" s="296"/>
      <c r="AF20" s="296"/>
      <c r="AG20" s="296"/>
      <c r="AH20" s="296"/>
      <c r="AI20" s="296"/>
      <c r="AJ20" s="296"/>
      <c r="AK20" s="297"/>
      <c r="AL20" s="168"/>
      <c r="AM20" s="202" t="s">
        <v>384</v>
      </c>
      <c r="AN20" s="202"/>
      <c r="AO20" s="202"/>
      <c r="AP20" s="197" t="s">
        <v>411</v>
      </c>
      <c r="AQ20" s="197"/>
      <c r="AR20" s="197"/>
      <c r="AS20" s="197" t="s">
        <v>430</v>
      </c>
      <c r="AT20" s="197"/>
      <c r="AU20" s="197"/>
      <c r="AV20" s="197" t="s">
        <v>449</v>
      </c>
      <c r="AW20" s="197"/>
      <c r="AX20" s="198"/>
      <c r="AY20" s="283" t="s">
        <v>495</v>
      </c>
      <c r="AZ20" s="199"/>
      <c r="BA20" s="199"/>
      <c r="BB20" s="127" t="s">
        <v>478</v>
      </c>
      <c r="BC20" s="127">
        <v>58</v>
      </c>
      <c r="BD20" s="114">
        <v>112.1</v>
      </c>
      <c r="BE20" s="168"/>
      <c r="BF20" s="295"/>
      <c r="BG20" s="296"/>
      <c r="BH20" s="296"/>
      <c r="BI20" s="296"/>
      <c r="BJ20" s="296"/>
      <c r="BK20" s="296"/>
      <c r="BL20" s="296"/>
      <c r="BM20" s="296"/>
      <c r="BN20" s="296"/>
      <c r="BO20" s="296"/>
      <c r="BP20" s="296"/>
      <c r="BQ20" s="296"/>
      <c r="BR20" s="296"/>
      <c r="BS20" s="296"/>
      <c r="BT20" s="296"/>
      <c r="BU20" s="296"/>
      <c r="BV20" s="296"/>
      <c r="BW20" s="297"/>
      <c r="BX20" s="168"/>
      <c r="BY20" s="295"/>
      <c r="BZ20" s="296"/>
      <c r="CA20" s="296"/>
      <c r="CB20" s="296"/>
      <c r="CC20" s="296"/>
      <c r="CD20" s="296"/>
      <c r="CE20" s="296"/>
      <c r="CF20" s="296"/>
      <c r="CG20" s="296"/>
      <c r="CH20" s="296"/>
      <c r="CI20" s="296"/>
      <c r="CJ20" s="296"/>
      <c r="CK20" s="296"/>
      <c r="CL20" s="296"/>
      <c r="CM20" s="296"/>
      <c r="CN20" s="296"/>
      <c r="CO20" s="296"/>
      <c r="CP20" s="297"/>
      <c r="CQ20" s="168"/>
      <c r="CR20" s="295"/>
      <c r="CS20" s="296"/>
      <c r="CT20" s="296"/>
      <c r="CU20" s="296"/>
      <c r="CV20" s="296"/>
      <c r="CW20" s="296"/>
      <c r="CX20" s="296"/>
      <c r="CY20" s="296"/>
      <c r="CZ20" s="296"/>
      <c r="DA20" s="296"/>
      <c r="DB20" s="296"/>
      <c r="DC20" s="296"/>
      <c r="DD20" s="296"/>
      <c r="DE20" s="296"/>
      <c r="DF20" s="296"/>
      <c r="DG20" s="296"/>
      <c r="DH20" s="296"/>
      <c r="DI20" s="297"/>
      <c r="DJ20" s="175"/>
      <c r="DK20" s="295"/>
      <c r="DL20" s="296"/>
      <c r="DM20" s="296"/>
      <c r="DN20" s="296"/>
      <c r="DO20" s="296"/>
      <c r="DP20" s="296"/>
      <c r="DQ20" s="296"/>
      <c r="DR20" s="296"/>
      <c r="DS20" s="296"/>
      <c r="DT20" s="296"/>
      <c r="DU20" s="296"/>
      <c r="DV20" s="296"/>
      <c r="DW20" s="296"/>
      <c r="DX20" s="296"/>
      <c r="DY20" s="296"/>
      <c r="DZ20" s="296"/>
      <c r="EA20" s="296"/>
      <c r="EB20" s="297"/>
      <c r="EC20" s="175"/>
      <c r="ED20" s="237" t="s">
        <v>261</v>
      </c>
      <c r="EE20" s="238"/>
      <c r="EF20" s="238"/>
      <c r="EG20" s="239" t="s">
        <v>259</v>
      </c>
      <c r="EH20" s="239"/>
      <c r="EI20" s="239"/>
      <c r="EJ20" s="238" t="s">
        <v>232</v>
      </c>
      <c r="EK20" s="238"/>
      <c r="EL20" s="239" t="s">
        <v>258</v>
      </c>
      <c r="EM20" s="239"/>
      <c r="EN20" s="238" t="s">
        <v>280</v>
      </c>
      <c r="EO20" s="238"/>
      <c r="EP20" s="239" t="s">
        <v>277</v>
      </c>
      <c r="EQ20" s="239"/>
      <c r="ER20" s="238" t="s">
        <v>281</v>
      </c>
      <c r="ES20" s="238"/>
      <c r="ET20" s="413"/>
      <c r="EU20" s="414"/>
      <c r="EV20" s="158"/>
      <c r="EW20" s="230"/>
      <c r="EX20" s="209"/>
      <c r="EY20" s="210"/>
      <c r="EZ20" s="214" t="s">
        <v>1024</v>
      </c>
      <c r="FA20" s="215"/>
      <c r="FB20" s="215"/>
      <c r="FC20" s="215"/>
      <c r="FD20" s="215"/>
      <c r="FE20" s="216"/>
      <c r="FF20" s="208"/>
      <c r="FG20" s="209"/>
      <c r="FH20" s="210"/>
      <c r="FI20" s="214" t="s">
        <v>1025</v>
      </c>
      <c r="FJ20" s="215"/>
      <c r="FK20" s="215"/>
      <c r="FL20" s="215"/>
      <c r="FM20" s="215"/>
      <c r="FN20" s="217"/>
      <c r="FO20" s="158"/>
      <c r="FP20" s="230"/>
      <c r="FQ20" s="209"/>
      <c r="FR20" s="210"/>
      <c r="FS20" s="214" t="s">
        <v>1048</v>
      </c>
      <c r="FT20" s="215"/>
      <c r="FU20" s="215"/>
      <c r="FV20" s="215"/>
      <c r="FW20" s="215"/>
      <c r="FX20" s="216"/>
      <c r="FY20" s="208"/>
      <c r="FZ20" s="209"/>
      <c r="GA20" s="210"/>
      <c r="GB20" s="214" t="s">
        <v>1049</v>
      </c>
      <c r="GC20" s="215"/>
      <c r="GD20" s="215"/>
      <c r="GE20" s="215"/>
      <c r="GF20" s="215"/>
      <c r="GG20" s="217"/>
      <c r="GH20" s="158"/>
      <c r="GI20" s="246" t="s">
        <v>255</v>
      </c>
      <c r="GJ20" s="247"/>
      <c r="GK20" s="247"/>
      <c r="GL20" s="284" t="s">
        <v>729</v>
      </c>
      <c r="GM20" s="284"/>
      <c r="GN20" s="284"/>
      <c r="GO20" s="284"/>
      <c r="GP20" s="284"/>
      <c r="GQ20" s="284"/>
      <c r="GR20" s="247" t="s">
        <v>255</v>
      </c>
      <c r="GS20" s="247"/>
      <c r="GT20" s="247"/>
      <c r="GU20" s="285" t="s">
        <v>730</v>
      </c>
      <c r="GV20" s="286"/>
      <c r="GW20" s="286"/>
      <c r="GX20" s="286"/>
      <c r="GY20" s="286"/>
      <c r="GZ20" s="287"/>
      <c r="HA20" s="158"/>
      <c r="HB20" s="246" t="s">
        <v>255</v>
      </c>
      <c r="HC20" s="247"/>
      <c r="HD20" s="247"/>
      <c r="HE20" s="284" t="s">
        <v>826</v>
      </c>
      <c r="HF20" s="284"/>
      <c r="HG20" s="284"/>
      <c r="HH20" s="284"/>
      <c r="HI20" s="284"/>
      <c r="HJ20" s="284"/>
      <c r="HK20" s="247" t="s">
        <v>255</v>
      </c>
      <c r="HL20" s="247"/>
      <c r="HM20" s="247"/>
      <c r="HN20" s="427" t="s">
        <v>883</v>
      </c>
      <c r="HO20" s="428"/>
      <c r="HP20" s="428"/>
      <c r="HQ20" s="428"/>
      <c r="HR20" s="428"/>
      <c r="HS20" s="429"/>
      <c r="HT20" s="132"/>
      <c r="HU20" s="140"/>
      <c r="HV20" s="132"/>
      <c r="HW20" s="132"/>
      <c r="HX20" s="132"/>
      <c r="HY20" s="132"/>
      <c r="HZ20" s="132"/>
      <c r="IA20" s="132"/>
      <c r="IB20" s="132"/>
      <c r="IC20" s="132"/>
      <c r="ID20" s="132"/>
      <c r="IE20" s="132"/>
      <c r="IF20" s="132"/>
      <c r="IG20" s="132"/>
      <c r="IH20" s="132"/>
      <c r="II20" s="132"/>
      <c r="IJ20" s="132"/>
      <c r="IK20" s="132"/>
      <c r="IL20" s="133"/>
      <c r="IM20" s="132"/>
      <c r="IN20" s="140"/>
      <c r="IO20" s="132"/>
      <c r="IP20" s="132"/>
      <c r="IQ20" s="132"/>
      <c r="IR20" s="132"/>
      <c r="IS20" s="132"/>
      <c r="IT20" s="132"/>
      <c r="IU20" s="132"/>
      <c r="IV20" s="132"/>
      <c r="IW20" s="132"/>
      <c r="IX20" s="132"/>
      <c r="IY20" s="132"/>
      <c r="IZ20" s="132"/>
      <c r="JA20" s="132"/>
      <c r="JB20" s="132"/>
      <c r="JC20" s="132"/>
      <c r="JD20" s="132"/>
      <c r="JE20" s="133"/>
      <c r="JG20" s="140"/>
      <c r="JH20" s="132"/>
      <c r="JI20" s="132"/>
      <c r="JJ20" s="132"/>
      <c r="JK20" s="132"/>
      <c r="JL20" s="132"/>
      <c r="JM20" s="132"/>
      <c r="JN20" s="132"/>
      <c r="JO20" s="132"/>
      <c r="JP20" s="132"/>
      <c r="JQ20" s="132"/>
      <c r="JR20" s="132"/>
      <c r="JS20" s="132"/>
      <c r="JT20" s="132"/>
      <c r="JU20" s="132"/>
      <c r="JV20" s="132"/>
      <c r="JW20" s="132"/>
      <c r="JX20" s="133"/>
    </row>
    <row r="21" spans="1:284" ht="15" customHeight="1" thickTop="1" x14ac:dyDescent="0.3">
      <c r="A21" s="362" t="s">
        <v>867</v>
      </c>
      <c r="B21" s="363"/>
      <c r="C21" s="362" t="s">
        <v>816</v>
      </c>
      <c r="D21" s="364"/>
      <c r="E21" s="363"/>
      <c r="F21" s="365">
        <v>323.2</v>
      </c>
      <c r="G21" s="366"/>
      <c r="H21" s="101" t="s">
        <v>297</v>
      </c>
      <c r="I21" s="362" t="s">
        <v>817</v>
      </c>
      <c r="J21" s="363"/>
      <c r="K21" s="362" t="s">
        <v>86</v>
      </c>
      <c r="L21" s="363"/>
      <c r="M21" s="367" t="s">
        <v>818</v>
      </c>
      <c r="N21" s="368"/>
      <c r="O21" s="368"/>
      <c r="P21" s="368"/>
      <c r="Q21" s="368"/>
      <c r="R21" s="369"/>
      <c r="S21" s="168"/>
      <c r="T21" s="295"/>
      <c r="U21" s="296"/>
      <c r="V21" s="296"/>
      <c r="W21" s="296"/>
      <c r="X21" s="296"/>
      <c r="Y21" s="296"/>
      <c r="Z21" s="296"/>
      <c r="AA21" s="296"/>
      <c r="AB21" s="296"/>
      <c r="AC21" s="296"/>
      <c r="AD21" s="296"/>
      <c r="AE21" s="296"/>
      <c r="AF21" s="296"/>
      <c r="AG21" s="296"/>
      <c r="AH21" s="296"/>
      <c r="AI21" s="296"/>
      <c r="AJ21" s="296"/>
      <c r="AK21" s="297"/>
      <c r="AL21" s="168"/>
      <c r="AM21" s="199" t="s">
        <v>385</v>
      </c>
      <c r="AN21" s="199"/>
      <c r="AO21" s="199"/>
      <c r="AP21" s="200" t="s">
        <v>412</v>
      </c>
      <c r="AQ21" s="200"/>
      <c r="AR21" s="200"/>
      <c r="AS21" s="200" t="s">
        <v>431</v>
      </c>
      <c r="AT21" s="200"/>
      <c r="AU21" s="200"/>
      <c r="AV21" s="200" t="s">
        <v>450</v>
      </c>
      <c r="AW21" s="200"/>
      <c r="AX21" s="201"/>
      <c r="AY21" s="275" t="s">
        <v>494</v>
      </c>
      <c r="AZ21" s="276"/>
      <c r="BA21" s="276"/>
      <c r="BB21" s="128" t="s">
        <v>487</v>
      </c>
      <c r="BC21" s="128">
        <v>90</v>
      </c>
      <c r="BD21" s="115">
        <v>114.3</v>
      </c>
      <c r="BE21" s="168"/>
      <c r="BF21" s="295"/>
      <c r="BG21" s="296"/>
      <c r="BH21" s="296"/>
      <c r="BI21" s="296"/>
      <c r="BJ21" s="296"/>
      <c r="BK21" s="296"/>
      <c r="BL21" s="296"/>
      <c r="BM21" s="296"/>
      <c r="BN21" s="296"/>
      <c r="BO21" s="296"/>
      <c r="BP21" s="296"/>
      <c r="BQ21" s="296"/>
      <c r="BR21" s="296"/>
      <c r="BS21" s="296"/>
      <c r="BT21" s="296"/>
      <c r="BU21" s="296"/>
      <c r="BV21" s="296"/>
      <c r="BW21" s="297"/>
      <c r="BX21" s="168"/>
      <c r="BY21" s="295"/>
      <c r="BZ21" s="296"/>
      <c r="CA21" s="296"/>
      <c r="CB21" s="296"/>
      <c r="CC21" s="296"/>
      <c r="CD21" s="296"/>
      <c r="CE21" s="296"/>
      <c r="CF21" s="296"/>
      <c r="CG21" s="296"/>
      <c r="CH21" s="296"/>
      <c r="CI21" s="296"/>
      <c r="CJ21" s="296"/>
      <c r="CK21" s="296"/>
      <c r="CL21" s="296"/>
      <c r="CM21" s="296"/>
      <c r="CN21" s="296"/>
      <c r="CO21" s="296"/>
      <c r="CP21" s="297"/>
      <c r="CQ21" s="168"/>
      <c r="CR21" s="295"/>
      <c r="CS21" s="296"/>
      <c r="CT21" s="296"/>
      <c r="CU21" s="296"/>
      <c r="CV21" s="296"/>
      <c r="CW21" s="296"/>
      <c r="CX21" s="296"/>
      <c r="CY21" s="296"/>
      <c r="CZ21" s="296"/>
      <c r="DA21" s="296"/>
      <c r="DB21" s="296"/>
      <c r="DC21" s="296"/>
      <c r="DD21" s="296"/>
      <c r="DE21" s="296"/>
      <c r="DF21" s="296"/>
      <c r="DG21" s="296"/>
      <c r="DH21" s="296"/>
      <c r="DI21" s="297"/>
      <c r="DJ21" s="175"/>
      <c r="DK21" s="295"/>
      <c r="DL21" s="296"/>
      <c r="DM21" s="296"/>
      <c r="DN21" s="296"/>
      <c r="DO21" s="296"/>
      <c r="DP21" s="296"/>
      <c r="DQ21" s="296"/>
      <c r="DR21" s="296"/>
      <c r="DS21" s="296"/>
      <c r="DT21" s="296"/>
      <c r="DU21" s="296"/>
      <c r="DV21" s="296"/>
      <c r="DW21" s="296"/>
      <c r="DX21" s="296"/>
      <c r="DY21" s="296"/>
      <c r="DZ21" s="296"/>
      <c r="EA21" s="296"/>
      <c r="EB21" s="297"/>
      <c r="EC21" s="175"/>
      <c r="ED21" s="241" t="s">
        <v>253</v>
      </c>
      <c r="EE21" s="242"/>
      <c r="EF21" s="243"/>
      <c r="EG21" s="231" t="s">
        <v>354</v>
      </c>
      <c r="EH21" s="232"/>
      <c r="EI21" s="244"/>
      <c r="EJ21" s="126" t="s">
        <v>754</v>
      </c>
      <c r="EK21" s="231" t="s">
        <v>922</v>
      </c>
      <c r="EL21" s="244"/>
      <c r="EM21" s="245" t="s">
        <v>253</v>
      </c>
      <c r="EN21" s="245"/>
      <c r="EO21" s="245"/>
      <c r="EP21" s="231" t="s">
        <v>531</v>
      </c>
      <c r="EQ21" s="232"/>
      <c r="ER21" s="232"/>
      <c r="ES21" s="126" t="s">
        <v>754</v>
      </c>
      <c r="ET21" s="232" t="s">
        <v>923</v>
      </c>
      <c r="EU21" s="233"/>
      <c r="EV21" s="158"/>
      <c r="EW21" s="241" t="s">
        <v>253</v>
      </c>
      <c r="EX21" s="242"/>
      <c r="EY21" s="243"/>
      <c r="EZ21" s="231" t="s">
        <v>549</v>
      </c>
      <c r="FA21" s="232"/>
      <c r="FB21" s="244"/>
      <c r="FC21" s="126" t="s">
        <v>754</v>
      </c>
      <c r="FD21" s="231" t="s">
        <v>759</v>
      </c>
      <c r="FE21" s="244"/>
      <c r="FF21" s="245" t="s">
        <v>253</v>
      </c>
      <c r="FG21" s="245"/>
      <c r="FH21" s="245"/>
      <c r="FI21" s="231" t="s">
        <v>550</v>
      </c>
      <c r="FJ21" s="232"/>
      <c r="FK21" s="232"/>
      <c r="FL21" s="126" t="s">
        <v>754</v>
      </c>
      <c r="FM21" s="232" t="s">
        <v>767</v>
      </c>
      <c r="FN21" s="233"/>
      <c r="FO21" s="158"/>
      <c r="FP21" s="234" t="s">
        <v>247</v>
      </c>
      <c r="FQ21" s="235"/>
      <c r="FR21" s="235"/>
      <c r="FS21" s="235"/>
      <c r="FT21" s="235"/>
      <c r="FU21" s="235"/>
      <c r="FV21" s="235"/>
      <c r="FW21" s="235"/>
      <c r="FX21" s="235"/>
      <c r="FY21" s="235"/>
      <c r="FZ21" s="235"/>
      <c r="GA21" s="235"/>
      <c r="GB21" s="235"/>
      <c r="GC21" s="235"/>
      <c r="GD21" s="235"/>
      <c r="GE21" s="235"/>
      <c r="GF21" s="235"/>
      <c r="GG21" s="236"/>
      <c r="GH21" s="158"/>
      <c r="GI21" s="229" t="s">
        <v>271</v>
      </c>
      <c r="GJ21" s="206"/>
      <c r="GK21" s="207"/>
      <c r="GL21" s="204" t="s">
        <v>742</v>
      </c>
      <c r="GM21" s="204"/>
      <c r="GN21" s="204"/>
      <c r="GO21" s="204" t="s">
        <v>989</v>
      </c>
      <c r="GP21" s="204"/>
      <c r="GQ21" s="204"/>
      <c r="GR21" s="205" t="s">
        <v>271</v>
      </c>
      <c r="GS21" s="206"/>
      <c r="GT21" s="207"/>
      <c r="GU21" s="211" t="s">
        <v>744</v>
      </c>
      <c r="GV21" s="212"/>
      <c r="GW21" s="212"/>
      <c r="GX21" s="212" t="s">
        <v>745</v>
      </c>
      <c r="GY21" s="212"/>
      <c r="GZ21" s="213"/>
      <c r="HA21" s="158"/>
      <c r="HB21" s="229" t="s">
        <v>271</v>
      </c>
      <c r="HC21" s="206"/>
      <c r="HD21" s="207"/>
      <c r="HE21" s="204" t="s">
        <v>994</v>
      </c>
      <c r="HF21" s="204"/>
      <c r="HG21" s="204"/>
      <c r="HH21" s="204" t="s">
        <v>991</v>
      </c>
      <c r="HI21" s="204"/>
      <c r="HJ21" s="204"/>
      <c r="HK21" s="205" t="s">
        <v>271</v>
      </c>
      <c r="HL21" s="206"/>
      <c r="HM21" s="207"/>
      <c r="HN21" s="211" t="s">
        <v>998</v>
      </c>
      <c r="HO21" s="212"/>
      <c r="HP21" s="212"/>
      <c r="HQ21" s="212" t="s">
        <v>999</v>
      </c>
      <c r="HR21" s="212"/>
      <c r="HS21" s="213"/>
      <c r="HT21" s="132"/>
      <c r="HU21" s="140"/>
      <c r="HV21" s="132"/>
      <c r="HW21" s="132"/>
      <c r="HX21" s="132"/>
      <c r="HY21" s="132"/>
      <c r="HZ21" s="132"/>
      <c r="IA21" s="132"/>
      <c r="IB21" s="132"/>
      <c r="IC21" s="132"/>
      <c r="ID21" s="132"/>
      <c r="IE21" s="132"/>
      <c r="IF21" s="132"/>
      <c r="IG21" s="132"/>
      <c r="IH21" s="132"/>
      <c r="II21" s="132"/>
      <c r="IJ21" s="132"/>
      <c r="IK21" s="132"/>
      <c r="IL21" s="133"/>
      <c r="IM21" s="132"/>
      <c r="IN21" s="140"/>
      <c r="IO21" s="132"/>
      <c r="IP21" s="132"/>
      <c r="IQ21" s="132"/>
      <c r="IR21" s="132"/>
      <c r="IS21" s="132"/>
      <c r="IT21" s="132"/>
      <c r="IU21" s="132"/>
      <c r="IV21" s="132"/>
      <c r="IW21" s="132"/>
      <c r="IX21" s="132"/>
      <c r="IY21" s="132"/>
      <c r="IZ21" s="132"/>
      <c r="JA21" s="132"/>
      <c r="JB21" s="132"/>
      <c r="JC21" s="132"/>
      <c r="JD21" s="132"/>
      <c r="JE21" s="133"/>
      <c r="JG21" s="140"/>
      <c r="JH21" s="132"/>
      <c r="JI21" s="132"/>
      <c r="JJ21" s="132"/>
      <c r="JK21" s="132"/>
      <c r="JL21" s="132"/>
      <c r="JM21" s="132"/>
      <c r="JN21" s="132"/>
      <c r="JO21" s="132"/>
      <c r="JP21" s="132"/>
      <c r="JQ21" s="132"/>
      <c r="JR21" s="132"/>
      <c r="JS21" s="132"/>
      <c r="JT21" s="132"/>
      <c r="JU21" s="132"/>
      <c r="JV21" s="132"/>
      <c r="JW21" s="132"/>
      <c r="JX21" s="133"/>
    </row>
    <row r="22" spans="1:284" ht="15" customHeight="1" thickBot="1" x14ac:dyDescent="0.35">
      <c r="A22" s="370" t="s">
        <v>867</v>
      </c>
      <c r="B22" s="371"/>
      <c r="C22" s="370" t="s">
        <v>868</v>
      </c>
      <c r="D22" s="372"/>
      <c r="E22" s="371"/>
      <c r="F22" s="373">
        <v>324.05</v>
      </c>
      <c r="G22" s="374"/>
      <c r="H22" s="99" t="s">
        <v>297</v>
      </c>
      <c r="I22" s="370" t="s">
        <v>871</v>
      </c>
      <c r="J22" s="371"/>
      <c r="K22" s="370" t="s">
        <v>86</v>
      </c>
      <c r="L22" s="371"/>
      <c r="M22" s="375" t="s">
        <v>3960</v>
      </c>
      <c r="N22" s="376"/>
      <c r="O22" s="376"/>
      <c r="P22" s="376"/>
      <c r="Q22" s="376"/>
      <c r="R22" s="377"/>
      <c r="S22" s="168"/>
      <c r="T22" s="295"/>
      <c r="U22" s="296"/>
      <c r="V22" s="296"/>
      <c r="W22" s="296"/>
      <c r="X22" s="296"/>
      <c r="Y22" s="296"/>
      <c r="Z22" s="296"/>
      <c r="AA22" s="296"/>
      <c r="AB22" s="296"/>
      <c r="AC22" s="296"/>
      <c r="AD22" s="296"/>
      <c r="AE22" s="296"/>
      <c r="AF22" s="296"/>
      <c r="AG22" s="296"/>
      <c r="AH22" s="296"/>
      <c r="AI22" s="296"/>
      <c r="AJ22" s="296"/>
      <c r="AK22" s="297"/>
      <c r="AL22" s="168"/>
      <c r="AM22" s="202" t="s">
        <v>2028</v>
      </c>
      <c r="AN22" s="202"/>
      <c r="AO22" s="202"/>
      <c r="AP22" s="197" t="s">
        <v>2029</v>
      </c>
      <c r="AQ22" s="197"/>
      <c r="AR22" s="197"/>
      <c r="AS22" s="197" t="s">
        <v>2031</v>
      </c>
      <c r="AT22" s="197"/>
      <c r="AU22" s="197"/>
      <c r="AV22" s="197" t="s">
        <v>2032</v>
      </c>
      <c r="AW22" s="197"/>
      <c r="AX22" s="198"/>
      <c r="AY22" s="283" t="s">
        <v>493</v>
      </c>
      <c r="AZ22" s="199"/>
      <c r="BA22" s="199"/>
      <c r="BB22" s="127" t="s">
        <v>479</v>
      </c>
      <c r="BC22" s="127">
        <v>98</v>
      </c>
      <c r="BD22" s="114">
        <v>115.1</v>
      </c>
      <c r="BE22" s="168"/>
      <c r="BF22" s="295"/>
      <c r="BG22" s="296"/>
      <c r="BH22" s="296"/>
      <c r="BI22" s="296"/>
      <c r="BJ22" s="296"/>
      <c r="BK22" s="296"/>
      <c r="BL22" s="296"/>
      <c r="BM22" s="296"/>
      <c r="BN22" s="296"/>
      <c r="BO22" s="296"/>
      <c r="BP22" s="296"/>
      <c r="BQ22" s="296"/>
      <c r="BR22" s="296"/>
      <c r="BS22" s="296"/>
      <c r="BT22" s="296"/>
      <c r="BU22" s="296"/>
      <c r="BV22" s="296"/>
      <c r="BW22" s="297"/>
      <c r="BX22" s="168"/>
      <c r="BY22" s="295"/>
      <c r="BZ22" s="296"/>
      <c r="CA22" s="296"/>
      <c r="CB22" s="296"/>
      <c r="CC22" s="296"/>
      <c r="CD22" s="296"/>
      <c r="CE22" s="296"/>
      <c r="CF22" s="296"/>
      <c r="CG22" s="296"/>
      <c r="CH22" s="296"/>
      <c r="CI22" s="296"/>
      <c r="CJ22" s="296"/>
      <c r="CK22" s="296"/>
      <c r="CL22" s="296"/>
      <c r="CM22" s="296"/>
      <c r="CN22" s="296"/>
      <c r="CO22" s="296"/>
      <c r="CP22" s="297"/>
      <c r="CQ22" s="168"/>
      <c r="CR22" s="295"/>
      <c r="CS22" s="296"/>
      <c r="CT22" s="296"/>
      <c r="CU22" s="296"/>
      <c r="CV22" s="296"/>
      <c r="CW22" s="296"/>
      <c r="CX22" s="296"/>
      <c r="CY22" s="296"/>
      <c r="CZ22" s="296"/>
      <c r="DA22" s="296"/>
      <c r="DB22" s="296"/>
      <c r="DC22" s="296"/>
      <c r="DD22" s="296"/>
      <c r="DE22" s="296"/>
      <c r="DF22" s="296"/>
      <c r="DG22" s="296"/>
      <c r="DH22" s="296"/>
      <c r="DI22" s="297"/>
      <c r="DJ22" s="175"/>
      <c r="DK22" s="295"/>
      <c r="DL22" s="296"/>
      <c r="DM22" s="296"/>
      <c r="DN22" s="296"/>
      <c r="DO22" s="296"/>
      <c r="DP22" s="296"/>
      <c r="DQ22" s="296"/>
      <c r="DR22" s="296"/>
      <c r="DS22" s="296"/>
      <c r="DT22" s="296"/>
      <c r="DU22" s="296"/>
      <c r="DV22" s="296"/>
      <c r="DW22" s="296"/>
      <c r="DX22" s="296"/>
      <c r="DY22" s="296"/>
      <c r="DZ22" s="296"/>
      <c r="EA22" s="296"/>
      <c r="EB22" s="297"/>
      <c r="EC22" s="175"/>
      <c r="ED22" s="246" t="s">
        <v>255</v>
      </c>
      <c r="EE22" s="247"/>
      <c r="EF22" s="247"/>
      <c r="EG22" s="284" t="s">
        <v>326</v>
      </c>
      <c r="EH22" s="284"/>
      <c r="EI22" s="284"/>
      <c r="EJ22" s="284"/>
      <c r="EK22" s="284"/>
      <c r="EL22" s="284"/>
      <c r="EM22" s="247" t="s">
        <v>255</v>
      </c>
      <c r="EN22" s="247"/>
      <c r="EO22" s="247"/>
      <c r="EP22" s="285" t="s">
        <v>594</v>
      </c>
      <c r="EQ22" s="286"/>
      <c r="ER22" s="286"/>
      <c r="ES22" s="286"/>
      <c r="ET22" s="286"/>
      <c r="EU22" s="287"/>
      <c r="EV22" s="158"/>
      <c r="EW22" s="246" t="s">
        <v>255</v>
      </c>
      <c r="EX22" s="247"/>
      <c r="EY22" s="247"/>
      <c r="EZ22" s="284" t="s">
        <v>645</v>
      </c>
      <c r="FA22" s="284"/>
      <c r="FB22" s="284"/>
      <c r="FC22" s="284"/>
      <c r="FD22" s="284"/>
      <c r="FE22" s="284"/>
      <c r="FF22" s="247" t="s">
        <v>255</v>
      </c>
      <c r="FG22" s="247"/>
      <c r="FH22" s="247"/>
      <c r="FI22" s="285" t="s">
        <v>648</v>
      </c>
      <c r="FJ22" s="286"/>
      <c r="FK22" s="286"/>
      <c r="FL22" s="286"/>
      <c r="FM22" s="286"/>
      <c r="FN22" s="287"/>
      <c r="FO22" s="158"/>
      <c r="FP22" s="404" t="s">
        <v>261</v>
      </c>
      <c r="FQ22" s="405"/>
      <c r="FR22" s="405"/>
      <c r="FS22" s="406" t="s">
        <v>259</v>
      </c>
      <c r="FT22" s="406"/>
      <c r="FU22" s="406"/>
      <c r="FV22" s="405" t="s">
        <v>232</v>
      </c>
      <c r="FW22" s="405"/>
      <c r="FX22" s="406" t="s">
        <v>258</v>
      </c>
      <c r="FY22" s="406"/>
      <c r="FZ22" s="405" t="s">
        <v>280</v>
      </c>
      <c r="GA22" s="405"/>
      <c r="GB22" s="406" t="s">
        <v>264</v>
      </c>
      <c r="GC22" s="406"/>
      <c r="GD22" s="405" t="s">
        <v>281</v>
      </c>
      <c r="GE22" s="405"/>
      <c r="GF22" s="406" t="s">
        <v>279</v>
      </c>
      <c r="GG22" s="407"/>
      <c r="GH22" s="158"/>
      <c r="GI22" s="230"/>
      <c r="GJ22" s="209"/>
      <c r="GK22" s="210"/>
      <c r="GL22" s="214" t="s">
        <v>1066</v>
      </c>
      <c r="GM22" s="215"/>
      <c r="GN22" s="215"/>
      <c r="GO22" s="215"/>
      <c r="GP22" s="215"/>
      <c r="GQ22" s="216"/>
      <c r="GR22" s="208"/>
      <c r="GS22" s="209"/>
      <c r="GT22" s="210"/>
      <c r="GU22" s="214" t="s">
        <v>1067</v>
      </c>
      <c r="GV22" s="215"/>
      <c r="GW22" s="215"/>
      <c r="GX22" s="215"/>
      <c r="GY22" s="215"/>
      <c r="GZ22" s="217"/>
      <c r="HA22" s="158"/>
      <c r="HB22" s="230"/>
      <c r="HC22" s="209"/>
      <c r="HD22" s="210"/>
      <c r="HE22" s="214" t="s">
        <v>1074</v>
      </c>
      <c r="HF22" s="215"/>
      <c r="HG22" s="215"/>
      <c r="HH22" s="215"/>
      <c r="HI22" s="215"/>
      <c r="HJ22" s="216"/>
      <c r="HK22" s="208"/>
      <c r="HL22" s="209"/>
      <c r="HM22" s="210"/>
      <c r="HN22" s="214" t="s">
        <v>1075</v>
      </c>
      <c r="HO22" s="215"/>
      <c r="HP22" s="215"/>
      <c r="HQ22" s="215"/>
      <c r="HR22" s="215"/>
      <c r="HS22" s="217"/>
      <c r="HT22" s="132"/>
      <c r="HU22" s="140"/>
      <c r="HV22" s="132"/>
      <c r="HW22" s="132"/>
      <c r="HX22" s="132"/>
      <c r="HY22" s="132"/>
      <c r="HZ22" s="132"/>
      <c r="IA22" s="132"/>
      <c r="IB22" s="132"/>
      <c r="IC22" s="132"/>
      <c r="ID22" s="132"/>
      <c r="IE22" s="132"/>
      <c r="IF22" s="132"/>
      <c r="IG22" s="132"/>
      <c r="IH22" s="132"/>
      <c r="II22" s="132"/>
      <c r="IJ22" s="132"/>
      <c r="IK22" s="132"/>
      <c r="IL22" s="133"/>
      <c r="IM22" s="132"/>
      <c r="IN22" s="140"/>
      <c r="IO22" s="132"/>
      <c r="IP22" s="132"/>
      <c r="IQ22" s="132"/>
      <c r="IR22" s="132"/>
      <c r="IS22" s="132"/>
      <c r="IT22" s="132"/>
      <c r="IU22" s="132"/>
      <c r="IV22" s="132"/>
      <c r="IW22" s="132"/>
      <c r="IX22" s="132"/>
      <c r="IY22" s="132"/>
      <c r="IZ22" s="132"/>
      <c r="JA22" s="132"/>
      <c r="JB22" s="132"/>
      <c r="JC22" s="132"/>
      <c r="JD22" s="132"/>
      <c r="JE22" s="133"/>
      <c r="JG22" s="140"/>
      <c r="JH22" s="132"/>
      <c r="JI22" s="132"/>
      <c r="JJ22" s="132"/>
      <c r="JK22" s="132"/>
      <c r="JL22" s="132"/>
      <c r="JM22" s="132"/>
      <c r="JN22" s="132"/>
      <c r="JO22" s="132"/>
      <c r="JP22" s="132"/>
      <c r="JQ22" s="132"/>
      <c r="JR22" s="132"/>
      <c r="JS22" s="132"/>
      <c r="JT22" s="132"/>
      <c r="JU22" s="132"/>
      <c r="JV22" s="132"/>
      <c r="JW22" s="132"/>
      <c r="JX22" s="133"/>
    </row>
    <row r="23" spans="1:284" ht="15" customHeight="1" thickTop="1" x14ac:dyDescent="0.3">
      <c r="A23" s="362" t="s">
        <v>867</v>
      </c>
      <c r="B23" s="363"/>
      <c r="C23" s="362" t="s">
        <v>869</v>
      </c>
      <c r="D23" s="364"/>
      <c r="E23" s="363"/>
      <c r="F23" s="365">
        <v>319.8</v>
      </c>
      <c r="G23" s="366"/>
      <c r="H23" s="101" t="s">
        <v>297</v>
      </c>
      <c r="I23" s="362" t="s">
        <v>870</v>
      </c>
      <c r="J23" s="363"/>
      <c r="K23" s="362" t="s">
        <v>86</v>
      </c>
      <c r="L23" s="363"/>
      <c r="M23" s="367" t="s">
        <v>3961</v>
      </c>
      <c r="N23" s="368"/>
      <c r="O23" s="368"/>
      <c r="P23" s="368"/>
      <c r="Q23" s="368"/>
      <c r="R23" s="369"/>
      <c r="S23" s="168"/>
      <c r="T23" s="295"/>
      <c r="U23" s="296"/>
      <c r="V23" s="296"/>
      <c r="W23" s="296"/>
      <c r="X23" s="296"/>
      <c r="Y23" s="296"/>
      <c r="Z23" s="296"/>
      <c r="AA23" s="296"/>
      <c r="AB23" s="296"/>
      <c r="AC23" s="296"/>
      <c r="AD23" s="296"/>
      <c r="AE23" s="296"/>
      <c r="AF23" s="296"/>
      <c r="AG23" s="296"/>
      <c r="AH23" s="296"/>
      <c r="AI23" s="296"/>
      <c r="AJ23" s="296"/>
      <c r="AK23" s="297"/>
      <c r="AL23" s="168"/>
      <c r="AM23" s="199" t="s">
        <v>386</v>
      </c>
      <c r="AN23" s="199"/>
      <c r="AO23" s="199"/>
      <c r="AP23" s="200" t="s">
        <v>413</v>
      </c>
      <c r="AQ23" s="200"/>
      <c r="AR23" s="200"/>
      <c r="AS23" s="200" t="s">
        <v>432</v>
      </c>
      <c r="AT23" s="200"/>
      <c r="AU23" s="200"/>
      <c r="AV23" s="200" t="s">
        <v>451</v>
      </c>
      <c r="AW23" s="200"/>
      <c r="AX23" s="201"/>
      <c r="AY23" s="282" t="s">
        <v>492</v>
      </c>
      <c r="AZ23" s="202"/>
      <c r="BA23" s="202"/>
      <c r="BB23" s="128" t="s">
        <v>481</v>
      </c>
      <c r="BC23" s="128">
        <v>124</v>
      </c>
      <c r="BD23" s="115">
        <v>117.7</v>
      </c>
      <c r="BE23" s="168"/>
      <c r="BF23" s="295"/>
      <c r="BG23" s="296"/>
      <c r="BH23" s="296"/>
      <c r="BI23" s="296"/>
      <c r="BJ23" s="296"/>
      <c r="BK23" s="296"/>
      <c r="BL23" s="296"/>
      <c r="BM23" s="296"/>
      <c r="BN23" s="296"/>
      <c r="BO23" s="296"/>
      <c r="BP23" s="296"/>
      <c r="BQ23" s="296"/>
      <c r="BR23" s="296"/>
      <c r="BS23" s="296"/>
      <c r="BT23" s="296"/>
      <c r="BU23" s="296"/>
      <c r="BV23" s="296"/>
      <c r="BW23" s="297"/>
      <c r="BX23" s="168"/>
      <c r="BY23" s="295"/>
      <c r="BZ23" s="296"/>
      <c r="CA23" s="296"/>
      <c r="CB23" s="296"/>
      <c r="CC23" s="296"/>
      <c r="CD23" s="296"/>
      <c r="CE23" s="296"/>
      <c r="CF23" s="296"/>
      <c r="CG23" s="296"/>
      <c r="CH23" s="296"/>
      <c r="CI23" s="296"/>
      <c r="CJ23" s="296"/>
      <c r="CK23" s="296"/>
      <c r="CL23" s="296"/>
      <c r="CM23" s="296"/>
      <c r="CN23" s="296"/>
      <c r="CO23" s="296"/>
      <c r="CP23" s="297"/>
      <c r="CQ23" s="168"/>
      <c r="CR23" s="295"/>
      <c r="CS23" s="296"/>
      <c r="CT23" s="296"/>
      <c r="CU23" s="296"/>
      <c r="CV23" s="296"/>
      <c r="CW23" s="296"/>
      <c r="CX23" s="296"/>
      <c r="CY23" s="296"/>
      <c r="CZ23" s="296"/>
      <c r="DA23" s="296"/>
      <c r="DB23" s="296"/>
      <c r="DC23" s="296"/>
      <c r="DD23" s="296"/>
      <c r="DE23" s="296"/>
      <c r="DF23" s="296"/>
      <c r="DG23" s="296"/>
      <c r="DH23" s="296"/>
      <c r="DI23" s="297"/>
      <c r="DJ23" s="175"/>
      <c r="DK23" s="295"/>
      <c r="DL23" s="296"/>
      <c r="DM23" s="296"/>
      <c r="DN23" s="296"/>
      <c r="DO23" s="296"/>
      <c r="DP23" s="296"/>
      <c r="DQ23" s="296"/>
      <c r="DR23" s="296"/>
      <c r="DS23" s="296"/>
      <c r="DT23" s="296"/>
      <c r="DU23" s="296"/>
      <c r="DV23" s="296"/>
      <c r="DW23" s="296"/>
      <c r="DX23" s="296"/>
      <c r="DY23" s="296"/>
      <c r="DZ23" s="296"/>
      <c r="EA23" s="296"/>
      <c r="EB23" s="297"/>
      <c r="EC23" s="175"/>
      <c r="ED23" s="229" t="s">
        <v>271</v>
      </c>
      <c r="EE23" s="206"/>
      <c r="EF23" s="207"/>
      <c r="EG23" s="204" t="s">
        <v>592</v>
      </c>
      <c r="EH23" s="204"/>
      <c r="EI23" s="204"/>
      <c r="EJ23" s="204" t="s">
        <v>593</v>
      </c>
      <c r="EK23" s="204"/>
      <c r="EL23" s="204"/>
      <c r="EM23" s="205" t="s">
        <v>271</v>
      </c>
      <c r="EN23" s="206"/>
      <c r="EO23" s="207"/>
      <c r="EP23" s="211" t="s">
        <v>595</v>
      </c>
      <c r="EQ23" s="212"/>
      <c r="ER23" s="212"/>
      <c r="ES23" s="212" t="s">
        <v>596</v>
      </c>
      <c r="ET23" s="212"/>
      <c r="EU23" s="213"/>
      <c r="EV23" s="158"/>
      <c r="EW23" s="229" t="s">
        <v>271</v>
      </c>
      <c r="EX23" s="206"/>
      <c r="EY23" s="207"/>
      <c r="EZ23" s="204" t="s">
        <v>646</v>
      </c>
      <c r="FA23" s="204"/>
      <c r="FB23" s="204"/>
      <c r="FC23" s="204" t="s">
        <v>979</v>
      </c>
      <c r="FD23" s="204"/>
      <c r="FE23" s="204"/>
      <c r="FF23" s="205" t="s">
        <v>271</v>
      </c>
      <c r="FG23" s="206"/>
      <c r="FH23" s="207"/>
      <c r="FI23" s="211" t="s">
        <v>649</v>
      </c>
      <c r="FJ23" s="212"/>
      <c r="FK23" s="212"/>
      <c r="FL23" s="212" t="s">
        <v>650</v>
      </c>
      <c r="FM23" s="212"/>
      <c r="FN23" s="213"/>
      <c r="FO23" s="158"/>
      <c r="FP23" s="241" t="s">
        <v>253</v>
      </c>
      <c r="FQ23" s="242"/>
      <c r="FR23" s="243"/>
      <c r="FS23" s="231" t="s">
        <v>267</v>
      </c>
      <c r="FT23" s="232"/>
      <c r="FU23" s="244"/>
      <c r="FV23" s="126" t="s">
        <v>754</v>
      </c>
      <c r="FW23" s="231" t="s">
        <v>782</v>
      </c>
      <c r="FX23" s="244"/>
      <c r="FY23" s="245" t="s">
        <v>253</v>
      </c>
      <c r="FZ23" s="245"/>
      <c r="GA23" s="245"/>
      <c r="GB23" s="231" t="s">
        <v>268</v>
      </c>
      <c r="GC23" s="232"/>
      <c r="GD23" s="232"/>
      <c r="GE23" s="126" t="s">
        <v>754</v>
      </c>
      <c r="GF23" s="232" t="s">
        <v>764</v>
      </c>
      <c r="GG23" s="233"/>
      <c r="GH23" s="158"/>
      <c r="GI23" s="241" t="s">
        <v>253</v>
      </c>
      <c r="GJ23" s="242"/>
      <c r="GK23" s="243"/>
      <c r="GL23" s="231" t="s">
        <v>575</v>
      </c>
      <c r="GM23" s="232"/>
      <c r="GN23" s="244"/>
      <c r="GO23" s="126" t="s">
        <v>754</v>
      </c>
      <c r="GP23" s="231" t="s">
        <v>797</v>
      </c>
      <c r="GQ23" s="244"/>
      <c r="GR23" s="245" t="s">
        <v>253</v>
      </c>
      <c r="GS23" s="245"/>
      <c r="GT23" s="245"/>
      <c r="GU23" s="231" t="s">
        <v>576</v>
      </c>
      <c r="GV23" s="232"/>
      <c r="GW23" s="232"/>
      <c r="GX23" s="126" t="s">
        <v>754</v>
      </c>
      <c r="GY23" s="232" t="s">
        <v>789</v>
      </c>
      <c r="GZ23" s="233"/>
      <c r="HA23" s="158"/>
      <c r="HB23" s="241" t="s">
        <v>253</v>
      </c>
      <c r="HC23" s="242"/>
      <c r="HD23" s="243"/>
      <c r="HE23" s="231" t="s">
        <v>827</v>
      </c>
      <c r="HF23" s="232"/>
      <c r="HG23" s="244"/>
      <c r="HH23" s="126" t="s">
        <v>754</v>
      </c>
      <c r="HI23" s="231" t="s">
        <v>885</v>
      </c>
      <c r="HJ23" s="244"/>
      <c r="HK23" s="245" t="s">
        <v>253</v>
      </c>
      <c r="HL23" s="245"/>
      <c r="HM23" s="245"/>
      <c r="HN23" s="231" t="s">
        <v>828</v>
      </c>
      <c r="HO23" s="232"/>
      <c r="HP23" s="244"/>
      <c r="HQ23" s="126" t="s">
        <v>754</v>
      </c>
      <c r="HR23" s="231" t="s">
        <v>886</v>
      </c>
      <c r="HS23" s="233"/>
      <c r="HT23" s="132"/>
      <c r="HU23" s="140"/>
      <c r="HV23" s="132"/>
      <c r="HW23" s="132"/>
      <c r="HX23" s="132"/>
      <c r="HY23" s="132"/>
      <c r="HZ23" s="132"/>
      <c r="IA23" s="132"/>
      <c r="IB23" s="132"/>
      <c r="IC23" s="132"/>
      <c r="ID23" s="132"/>
      <c r="IE23" s="132"/>
      <c r="IF23" s="132"/>
      <c r="IG23" s="132"/>
      <c r="IH23" s="132"/>
      <c r="II23" s="132"/>
      <c r="IJ23" s="132"/>
      <c r="IK23" s="132"/>
      <c r="IL23" s="133"/>
      <c r="IM23" s="132"/>
      <c r="IN23" s="140"/>
      <c r="IO23" s="132"/>
      <c r="IP23" s="132"/>
      <c r="IQ23" s="132"/>
      <c r="IR23" s="132"/>
      <c r="IS23" s="132"/>
      <c r="IT23" s="132"/>
      <c r="IU23" s="132"/>
      <c r="IV23" s="132"/>
      <c r="IW23" s="132"/>
      <c r="IX23" s="132"/>
      <c r="IY23" s="132"/>
      <c r="IZ23" s="132"/>
      <c r="JA23" s="132"/>
      <c r="JB23" s="132"/>
      <c r="JC23" s="132"/>
      <c r="JD23" s="132"/>
      <c r="JE23" s="133"/>
      <c r="JG23" s="140"/>
      <c r="JH23" s="132"/>
      <c r="JI23" s="132"/>
      <c r="JJ23" s="132"/>
      <c r="JK23" s="132"/>
      <c r="JL23" s="132"/>
      <c r="JM23" s="132"/>
      <c r="JN23" s="132"/>
      <c r="JO23" s="132"/>
      <c r="JP23" s="132"/>
      <c r="JQ23" s="132"/>
      <c r="JR23" s="132"/>
      <c r="JS23" s="132"/>
      <c r="JT23" s="132"/>
      <c r="JU23" s="132"/>
      <c r="JV23" s="132"/>
      <c r="JW23" s="132"/>
      <c r="JX23" s="133"/>
    </row>
    <row r="24" spans="1:284" ht="15" customHeight="1" thickBot="1" x14ac:dyDescent="0.35">
      <c r="A24" s="370"/>
      <c r="B24" s="371"/>
      <c r="C24" s="370"/>
      <c r="D24" s="372"/>
      <c r="E24" s="371"/>
      <c r="F24" s="373"/>
      <c r="G24" s="374"/>
      <c r="H24" s="99"/>
      <c r="I24" s="370"/>
      <c r="J24" s="371"/>
      <c r="K24" s="370"/>
      <c r="L24" s="371"/>
      <c r="M24" s="375"/>
      <c r="N24" s="376"/>
      <c r="O24" s="376"/>
      <c r="P24" s="376"/>
      <c r="Q24" s="376"/>
      <c r="R24" s="377"/>
      <c r="S24" s="168"/>
      <c r="T24" s="295"/>
      <c r="U24" s="296"/>
      <c r="V24" s="296"/>
      <c r="W24" s="296"/>
      <c r="X24" s="296"/>
      <c r="Y24" s="296"/>
      <c r="Z24" s="296"/>
      <c r="AA24" s="296"/>
      <c r="AB24" s="296"/>
      <c r="AC24" s="296"/>
      <c r="AD24" s="296"/>
      <c r="AE24" s="296"/>
      <c r="AF24" s="296"/>
      <c r="AG24" s="296"/>
      <c r="AH24" s="296"/>
      <c r="AI24" s="296"/>
      <c r="AJ24" s="296"/>
      <c r="AK24" s="297"/>
      <c r="AL24" s="168"/>
      <c r="AM24" s="202" t="s">
        <v>387</v>
      </c>
      <c r="AN24" s="202"/>
      <c r="AO24" s="202"/>
      <c r="AP24" s="197" t="s">
        <v>414</v>
      </c>
      <c r="AQ24" s="197"/>
      <c r="AR24" s="197"/>
      <c r="AS24" s="197" t="s">
        <v>433</v>
      </c>
      <c r="AT24" s="197"/>
      <c r="AU24" s="197"/>
      <c r="AV24" s="197" t="s">
        <v>452</v>
      </c>
      <c r="AW24" s="197"/>
      <c r="AX24" s="198"/>
      <c r="AY24" s="288" t="s">
        <v>490</v>
      </c>
      <c r="AZ24" s="289"/>
      <c r="BA24" s="289"/>
      <c r="BB24" s="127" t="s">
        <v>476</v>
      </c>
      <c r="BC24" s="127">
        <v>57</v>
      </c>
      <c r="BD24" s="114">
        <v>112</v>
      </c>
      <c r="BE24" s="168"/>
      <c r="BF24" s="295"/>
      <c r="BG24" s="296"/>
      <c r="BH24" s="296"/>
      <c r="BI24" s="296"/>
      <c r="BJ24" s="296"/>
      <c r="BK24" s="296"/>
      <c r="BL24" s="296"/>
      <c r="BM24" s="296"/>
      <c r="BN24" s="296"/>
      <c r="BO24" s="296"/>
      <c r="BP24" s="296"/>
      <c r="BQ24" s="296"/>
      <c r="BR24" s="296"/>
      <c r="BS24" s="296"/>
      <c r="BT24" s="296"/>
      <c r="BU24" s="296"/>
      <c r="BV24" s="296"/>
      <c r="BW24" s="297"/>
      <c r="BX24" s="168"/>
      <c r="BY24" s="295"/>
      <c r="BZ24" s="296"/>
      <c r="CA24" s="296"/>
      <c r="CB24" s="296"/>
      <c r="CC24" s="296"/>
      <c r="CD24" s="296"/>
      <c r="CE24" s="296"/>
      <c r="CF24" s="296"/>
      <c r="CG24" s="296"/>
      <c r="CH24" s="296"/>
      <c r="CI24" s="296"/>
      <c r="CJ24" s="296"/>
      <c r="CK24" s="296"/>
      <c r="CL24" s="296"/>
      <c r="CM24" s="296"/>
      <c r="CN24" s="296"/>
      <c r="CO24" s="296"/>
      <c r="CP24" s="297"/>
      <c r="CQ24" s="168"/>
      <c r="CR24" s="295"/>
      <c r="CS24" s="296"/>
      <c r="CT24" s="296"/>
      <c r="CU24" s="296"/>
      <c r="CV24" s="296"/>
      <c r="CW24" s="296"/>
      <c r="CX24" s="296"/>
      <c r="CY24" s="296"/>
      <c r="CZ24" s="296"/>
      <c r="DA24" s="296"/>
      <c r="DB24" s="296"/>
      <c r="DC24" s="296"/>
      <c r="DD24" s="296"/>
      <c r="DE24" s="296"/>
      <c r="DF24" s="296"/>
      <c r="DG24" s="296"/>
      <c r="DH24" s="296"/>
      <c r="DI24" s="297"/>
      <c r="DJ24" s="175"/>
      <c r="DK24" s="295"/>
      <c r="DL24" s="296"/>
      <c r="DM24" s="296"/>
      <c r="DN24" s="296"/>
      <c r="DO24" s="296"/>
      <c r="DP24" s="296"/>
      <c r="DQ24" s="296"/>
      <c r="DR24" s="296"/>
      <c r="DS24" s="296"/>
      <c r="DT24" s="296"/>
      <c r="DU24" s="296"/>
      <c r="DV24" s="296"/>
      <c r="DW24" s="296"/>
      <c r="DX24" s="296"/>
      <c r="DY24" s="296"/>
      <c r="DZ24" s="296"/>
      <c r="EA24" s="296"/>
      <c r="EB24" s="297"/>
      <c r="EC24" s="175"/>
      <c r="ED24" s="230"/>
      <c r="EE24" s="209"/>
      <c r="EF24" s="210"/>
      <c r="EG24" s="214" t="s">
        <v>952</v>
      </c>
      <c r="EH24" s="215"/>
      <c r="EI24" s="215"/>
      <c r="EJ24" s="215"/>
      <c r="EK24" s="215"/>
      <c r="EL24" s="216"/>
      <c r="EM24" s="208"/>
      <c r="EN24" s="209"/>
      <c r="EO24" s="210"/>
      <c r="EP24" s="214" t="s">
        <v>953</v>
      </c>
      <c r="EQ24" s="215"/>
      <c r="ER24" s="215"/>
      <c r="ES24" s="215"/>
      <c r="ET24" s="215"/>
      <c r="EU24" s="217"/>
      <c r="EV24" s="158"/>
      <c r="EW24" s="230"/>
      <c r="EX24" s="209"/>
      <c r="EY24" s="210"/>
      <c r="EZ24" s="214" t="s">
        <v>1026</v>
      </c>
      <c r="FA24" s="215"/>
      <c r="FB24" s="215"/>
      <c r="FC24" s="215"/>
      <c r="FD24" s="215"/>
      <c r="FE24" s="216"/>
      <c r="FF24" s="208"/>
      <c r="FG24" s="209"/>
      <c r="FH24" s="210"/>
      <c r="FI24" s="214" t="s">
        <v>1027</v>
      </c>
      <c r="FJ24" s="215"/>
      <c r="FK24" s="215"/>
      <c r="FL24" s="215"/>
      <c r="FM24" s="215"/>
      <c r="FN24" s="217"/>
      <c r="FO24" s="158"/>
      <c r="FP24" s="246" t="s">
        <v>255</v>
      </c>
      <c r="FQ24" s="247"/>
      <c r="FR24" s="247"/>
      <c r="FS24" s="284" t="s">
        <v>269</v>
      </c>
      <c r="FT24" s="284"/>
      <c r="FU24" s="284"/>
      <c r="FV24" s="284"/>
      <c r="FW24" s="284"/>
      <c r="FX24" s="284"/>
      <c r="FY24" s="247" t="s">
        <v>255</v>
      </c>
      <c r="FZ24" s="247"/>
      <c r="GA24" s="247"/>
      <c r="GB24" s="285" t="s">
        <v>270</v>
      </c>
      <c r="GC24" s="286"/>
      <c r="GD24" s="286"/>
      <c r="GE24" s="286"/>
      <c r="GF24" s="286"/>
      <c r="GG24" s="287"/>
      <c r="GH24" s="158"/>
      <c r="GI24" s="246" t="s">
        <v>255</v>
      </c>
      <c r="GJ24" s="247"/>
      <c r="GK24" s="247"/>
      <c r="GL24" s="284" t="s">
        <v>731</v>
      </c>
      <c r="GM24" s="284"/>
      <c r="GN24" s="284"/>
      <c r="GO24" s="284"/>
      <c r="GP24" s="284"/>
      <c r="GQ24" s="284"/>
      <c r="GR24" s="247" t="s">
        <v>255</v>
      </c>
      <c r="GS24" s="247"/>
      <c r="GT24" s="247"/>
      <c r="GU24" s="285" t="s">
        <v>732</v>
      </c>
      <c r="GV24" s="286"/>
      <c r="GW24" s="286"/>
      <c r="GX24" s="286"/>
      <c r="GY24" s="286"/>
      <c r="GZ24" s="287"/>
      <c r="HA24" s="158"/>
      <c r="HB24" s="246" t="s">
        <v>255</v>
      </c>
      <c r="HC24" s="247"/>
      <c r="HD24" s="247"/>
      <c r="HE24" s="248" t="s">
        <v>896</v>
      </c>
      <c r="HF24" s="248"/>
      <c r="HG24" s="248"/>
      <c r="HH24" s="248"/>
      <c r="HI24" s="248"/>
      <c r="HJ24" s="248"/>
      <c r="HK24" s="247" t="s">
        <v>255</v>
      </c>
      <c r="HL24" s="247"/>
      <c r="HM24" s="247"/>
      <c r="HN24" s="427" t="s">
        <v>288</v>
      </c>
      <c r="HO24" s="428"/>
      <c r="HP24" s="428"/>
      <c r="HQ24" s="428"/>
      <c r="HR24" s="428"/>
      <c r="HS24" s="429"/>
      <c r="HT24" s="132"/>
      <c r="HU24" s="140"/>
      <c r="HV24" s="132"/>
      <c r="HW24" s="132"/>
      <c r="HX24" s="132"/>
      <c r="HY24" s="132"/>
      <c r="HZ24" s="132"/>
      <c r="IA24" s="132"/>
      <c r="IB24" s="132"/>
      <c r="IC24" s="132"/>
      <c r="ID24" s="132"/>
      <c r="IE24" s="132"/>
      <c r="IF24" s="132"/>
      <c r="IG24" s="132"/>
      <c r="IH24" s="132"/>
      <c r="II24" s="132"/>
      <c r="IJ24" s="132"/>
      <c r="IK24" s="132"/>
      <c r="IL24" s="133"/>
      <c r="IM24" s="132"/>
      <c r="IN24" s="140"/>
      <c r="IO24" s="132"/>
      <c r="IP24" s="132"/>
      <c r="IQ24" s="132"/>
      <c r="IR24" s="132"/>
      <c r="IS24" s="132"/>
      <c r="IT24" s="132"/>
      <c r="IU24" s="132"/>
      <c r="IV24" s="132"/>
      <c r="IW24" s="132"/>
      <c r="IX24" s="132"/>
      <c r="IY24" s="132"/>
      <c r="IZ24" s="132"/>
      <c r="JA24" s="132"/>
      <c r="JB24" s="132"/>
      <c r="JC24" s="132"/>
      <c r="JD24" s="132"/>
      <c r="JE24" s="133"/>
      <c r="JG24" s="140"/>
      <c r="JH24" s="132"/>
      <c r="JI24" s="132"/>
      <c r="JJ24" s="132"/>
      <c r="JK24" s="132"/>
      <c r="JL24" s="132"/>
      <c r="JM24" s="132"/>
      <c r="JN24" s="132"/>
      <c r="JO24" s="132"/>
      <c r="JP24" s="132"/>
      <c r="JQ24" s="132"/>
      <c r="JR24" s="132"/>
      <c r="JS24" s="132"/>
      <c r="JT24" s="132"/>
      <c r="JU24" s="132"/>
      <c r="JV24" s="132"/>
      <c r="JW24" s="132"/>
      <c r="JX24" s="133"/>
    </row>
    <row r="25" spans="1:284" ht="15" customHeight="1" thickTop="1" x14ac:dyDescent="0.3">
      <c r="A25" s="362" t="s">
        <v>115</v>
      </c>
      <c r="B25" s="363"/>
      <c r="C25" s="362" t="s">
        <v>294</v>
      </c>
      <c r="D25" s="364"/>
      <c r="E25" s="363"/>
      <c r="F25" s="365">
        <v>282.02499999999998</v>
      </c>
      <c r="G25" s="366"/>
      <c r="H25" s="101" t="s">
        <v>303</v>
      </c>
      <c r="I25" s="362" t="s">
        <v>297</v>
      </c>
      <c r="J25" s="363"/>
      <c r="K25" s="362" t="s">
        <v>295</v>
      </c>
      <c r="L25" s="363"/>
      <c r="M25" s="367" t="s">
        <v>296</v>
      </c>
      <c r="N25" s="368"/>
      <c r="O25" s="368"/>
      <c r="P25" s="368"/>
      <c r="Q25" s="368"/>
      <c r="R25" s="369"/>
      <c r="S25" s="168"/>
      <c r="T25" s="295"/>
      <c r="U25" s="296"/>
      <c r="V25" s="296"/>
      <c r="W25" s="296"/>
      <c r="X25" s="296"/>
      <c r="Y25" s="296"/>
      <c r="Z25" s="296"/>
      <c r="AA25" s="296"/>
      <c r="AB25" s="296"/>
      <c r="AC25" s="296"/>
      <c r="AD25" s="296"/>
      <c r="AE25" s="296"/>
      <c r="AF25" s="296"/>
      <c r="AG25" s="296"/>
      <c r="AH25" s="296"/>
      <c r="AI25" s="296"/>
      <c r="AJ25" s="296"/>
      <c r="AK25" s="297"/>
      <c r="AL25" s="168"/>
      <c r="AM25" s="199" t="s">
        <v>388</v>
      </c>
      <c r="AN25" s="199"/>
      <c r="AO25" s="199"/>
      <c r="AP25" s="200" t="s">
        <v>415</v>
      </c>
      <c r="AQ25" s="200"/>
      <c r="AR25" s="200"/>
      <c r="AS25" s="200" t="s">
        <v>434</v>
      </c>
      <c r="AT25" s="200"/>
      <c r="AU25" s="200"/>
      <c r="AV25" s="200" t="s">
        <v>453</v>
      </c>
      <c r="AW25" s="200"/>
      <c r="AX25" s="201"/>
      <c r="AY25" s="282" t="s">
        <v>489</v>
      </c>
      <c r="AZ25" s="202"/>
      <c r="BA25" s="202"/>
      <c r="BB25" s="128" t="s">
        <v>482</v>
      </c>
      <c r="BC25" s="128">
        <v>119</v>
      </c>
      <c r="BD25" s="115">
        <v>117.2</v>
      </c>
      <c r="BE25" s="168"/>
      <c r="BF25" s="295"/>
      <c r="BG25" s="296"/>
      <c r="BH25" s="296"/>
      <c r="BI25" s="296"/>
      <c r="BJ25" s="296"/>
      <c r="BK25" s="296"/>
      <c r="BL25" s="296"/>
      <c r="BM25" s="296"/>
      <c r="BN25" s="296"/>
      <c r="BO25" s="296"/>
      <c r="BP25" s="296"/>
      <c r="BQ25" s="296"/>
      <c r="BR25" s="296"/>
      <c r="BS25" s="296"/>
      <c r="BT25" s="296"/>
      <c r="BU25" s="296"/>
      <c r="BV25" s="296"/>
      <c r="BW25" s="297"/>
      <c r="BX25" s="168"/>
      <c r="BY25" s="295"/>
      <c r="BZ25" s="296"/>
      <c r="CA25" s="296"/>
      <c r="CB25" s="296"/>
      <c r="CC25" s="296"/>
      <c r="CD25" s="296"/>
      <c r="CE25" s="296"/>
      <c r="CF25" s="296"/>
      <c r="CG25" s="296"/>
      <c r="CH25" s="296"/>
      <c r="CI25" s="296"/>
      <c r="CJ25" s="296"/>
      <c r="CK25" s="296"/>
      <c r="CL25" s="296"/>
      <c r="CM25" s="296"/>
      <c r="CN25" s="296"/>
      <c r="CO25" s="296"/>
      <c r="CP25" s="297"/>
      <c r="CQ25" s="168"/>
      <c r="CR25" s="295"/>
      <c r="CS25" s="296"/>
      <c r="CT25" s="296"/>
      <c r="CU25" s="296"/>
      <c r="CV25" s="296"/>
      <c r="CW25" s="296"/>
      <c r="CX25" s="296"/>
      <c r="CY25" s="296"/>
      <c r="CZ25" s="296"/>
      <c r="DA25" s="296"/>
      <c r="DB25" s="296"/>
      <c r="DC25" s="296"/>
      <c r="DD25" s="296"/>
      <c r="DE25" s="296"/>
      <c r="DF25" s="296"/>
      <c r="DG25" s="296"/>
      <c r="DH25" s="296"/>
      <c r="DI25" s="297"/>
      <c r="DJ25" s="175"/>
      <c r="DK25" s="295"/>
      <c r="DL25" s="296"/>
      <c r="DM25" s="296"/>
      <c r="DN25" s="296"/>
      <c r="DO25" s="296"/>
      <c r="DP25" s="296"/>
      <c r="DQ25" s="296"/>
      <c r="DR25" s="296"/>
      <c r="DS25" s="296"/>
      <c r="DT25" s="296"/>
      <c r="DU25" s="296"/>
      <c r="DV25" s="296"/>
      <c r="DW25" s="296"/>
      <c r="DX25" s="296"/>
      <c r="DY25" s="296"/>
      <c r="DZ25" s="296"/>
      <c r="EA25" s="296"/>
      <c r="EB25" s="297"/>
      <c r="EC25" s="175"/>
      <c r="ED25" s="241" t="s">
        <v>253</v>
      </c>
      <c r="EE25" s="242"/>
      <c r="EF25" s="243"/>
      <c r="EG25" s="231" t="s">
        <v>532</v>
      </c>
      <c r="EH25" s="232"/>
      <c r="EI25" s="244"/>
      <c r="EJ25" s="126" t="s">
        <v>754</v>
      </c>
      <c r="EK25" s="231" t="s">
        <v>924</v>
      </c>
      <c r="EL25" s="244"/>
      <c r="EM25" s="245" t="s">
        <v>253</v>
      </c>
      <c r="EN25" s="245"/>
      <c r="EO25" s="245"/>
      <c r="EP25" s="231" t="s">
        <v>355</v>
      </c>
      <c r="EQ25" s="232"/>
      <c r="ER25" s="232"/>
      <c r="ES25" s="126" t="s">
        <v>754</v>
      </c>
      <c r="ET25" s="232" t="s">
        <v>925</v>
      </c>
      <c r="EU25" s="233"/>
      <c r="EV25" s="158"/>
      <c r="EW25" s="241" t="s">
        <v>253</v>
      </c>
      <c r="EX25" s="242"/>
      <c r="EY25" s="243"/>
      <c r="EZ25" s="231" t="s">
        <v>551</v>
      </c>
      <c r="FA25" s="232"/>
      <c r="FB25" s="244"/>
      <c r="FC25" s="126" t="s">
        <v>754</v>
      </c>
      <c r="FD25" s="231" t="s">
        <v>768</v>
      </c>
      <c r="FE25" s="244"/>
      <c r="FF25" s="245" t="s">
        <v>253</v>
      </c>
      <c r="FG25" s="245"/>
      <c r="FH25" s="245"/>
      <c r="FI25" s="231" t="s">
        <v>552</v>
      </c>
      <c r="FJ25" s="232"/>
      <c r="FK25" s="232"/>
      <c r="FL25" s="126" t="s">
        <v>754</v>
      </c>
      <c r="FM25" s="232" t="s">
        <v>763</v>
      </c>
      <c r="FN25" s="233"/>
      <c r="FO25" s="158"/>
      <c r="FP25" s="229" t="s">
        <v>271</v>
      </c>
      <c r="FQ25" s="206"/>
      <c r="FR25" s="207"/>
      <c r="FS25" s="204" t="s">
        <v>342</v>
      </c>
      <c r="FT25" s="204"/>
      <c r="FU25" s="204"/>
      <c r="FV25" s="204" t="s">
        <v>345</v>
      </c>
      <c r="FW25" s="204"/>
      <c r="FX25" s="204"/>
      <c r="FY25" s="205" t="s">
        <v>271</v>
      </c>
      <c r="FZ25" s="206"/>
      <c r="GA25" s="207"/>
      <c r="GB25" s="211" t="s">
        <v>343</v>
      </c>
      <c r="GC25" s="212"/>
      <c r="GD25" s="212"/>
      <c r="GE25" s="212" t="s">
        <v>346</v>
      </c>
      <c r="GF25" s="212"/>
      <c r="GG25" s="213"/>
      <c r="GH25" s="158"/>
      <c r="GI25" s="229" t="s">
        <v>271</v>
      </c>
      <c r="GJ25" s="206"/>
      <c r="GK25" s="207"/>
      <c r="GL25" s="204" t="s">
        <v>746</v>
      </c>
      <c r="GM25" s="204"/>
      <c r="GN25" s="204"/>
      <c r="GO25" s="204" t="s">
        <v>747</v>
      </c>
      <c r="GP25" s="204"/>
      <c r="GQ25" s="204"/>
      <c r="GR25" s="205" t="s">
        <v>271</v>
      </c>
      <c r="GS25" s="206"/>
      <c r="GT25" s="207"/>
      <c r="GU25" s="211" t="s">
        <v>748</v>
      </c>
      <c r="GV25" s="212"/>
      <c r="GW25" s="212"/>
      <c r="GX25" s="212" t="s">
        <v>749</v>
      </c>
      <c r="GY25" s="212"/>
      <c r="GZ25" s="213"/>
      <c r="HA25" s="158"/>
      <c r="HB25" s="229" t="s">
        <v>271</v>
      </c>
      <c r="HC25" s="206"/>
      <c r="HD25" s="207"/>
      <c r="HE25" s="204" t="s">
        <v>995</v>
      </c>
      <c r="HF25" s="204"/>
      <c r="HG25" s="204"/>
      <c r="HH25" s="204" t="s">
        <v>992</v>
      </c>
      <c r="HI25" s="204"/>
      <c r="HJ25" s="204"/>
      <c r="HK25" s="205" t="s">
        <v>271</v>
      </c>
      <c r="HL25" s="206"/>
      <c r="HM25" s="207"/>
      <c r="HN25" s="211" t="s">
        <v>1000</v>
      </c>
      <c r="HO25" s="212"/>
      <c r="HP25" s="212"/>
      <c r="HQ25" s="212" t="s">
        <v>1001</v>
      </c>
      <c r="HR25" s="212"/>
      <c r="HS25" s="213"/>
      <c r="HT25" s="132"/>
      <c r="HU25" s="140"/>
      <c r="HV25" s="132"/>
      <c r="HW25" s="132"/>
      <c r="HX25" s="132"/>
      <c r="HY25" s="132"/>
      <c r="HZ25" s="132"/>
      <c r="IA25" s="132"/>
      <c r="IB25" s="132"/>
      <c r="IC25" s="132"/>
      <c r="ID25" s="132"/>
      <c r="IE25" s="132"/>
      <c r="IF25" s="132"/>
      <c r="IG25" s="132"/>
      <c r="IH25" s="132"/>
      <c r="II25" s="132"/>
      <c r="IJ25" s="132"/>
      <c r="IK25" s="132"/>
      <c r="IL25" s="133"/>
      <c r="IM25" s="132"/>
      <c r="IN25" s="140"/>
      <c r="IO25" s="132"/>
      <c r="IP25" s="132"/>
      <c r="IQ25" s="132"/>
      <c r="IR25" s="132"/>
      <c r="IS25" s="132"/>
      <c r="IT25" s="132"/>
      <c r="IU25" s="132"/>
      <c r="IV25" s="132"/>
      <c r="IW25" s="132"/>
      <c r="IX25" s="132"/>
      <c r="IY25" s="132"/>
      <c r="IZ25" s="132"/>
      <c r="JA25" s="132"/>
      <c r="JB25" s="132"/>
      <c r="JC25" s="132"/>
      <c r="JD25" s="132"/>
      <c r="JE25" s="133"/>
      <c r="JG25" s="140"/>
      <c r="JH25" s="132"/>
      <c r="JI25" s="132"/>
      <c r="JJ25" s="132"/>
      <c r="JK25" s="132"/>
      <c r="JL25" s="132"/>
      <c r="JM25" s="132"/>
      <c r="JN25" s="132"/>
      <c r="JO25" s="132"/>
      <c r="JP25" s="132"/>
      <c r="JQ25" s="132"/>
      <c r="JR25" s="132"/>
      <c r="JS25" s="132"/>
      <c r="JT25" s="132"/>
      <c r="JU25" s="132"/>
      <c r="JV25" s="132"/>
      <c r="JW25" s="132"/>
      <c r="JX25" s="133"/>
    </row>
    <row r="26" spans="1:284" ht="15" customHeight="1" thickBot="1" x14ac:dyDescent="0.35">
      <c r="A26" s="378" t="s">
        <v>240</v>
      </c>
      <c r="B26" s="379"/>
      <c r="C26" s="379"/>
      <c r="D26" s="379"/>
      <c r="E26" s="379"/>
      <c r="F26" s="379"/>
      <c r="G26" s="379"/>
      <c r="H26" s="379"/>
      <c r="I26" s="379"/>
      <c r="J26" s="379"/>
      <c r="K26" s="379"/>
      <c r="L26" s="379"/>
      <c r="M26" s="379"/>
      <c r="N26" s="379"/>
      <c r="O26" s="379"/>
      <c r="P26" s="379"/>
      <c r="Q26" s="379"/>
      <c r="R26" s="380"/>
      <c r="S26" s="168"/>
      <c r="T26" s="295"/>
      <c r="U26" s="296"/>
      <c r="V26" s="296"/>
      <c r="W26" s="296"/>
      <c r="X26" s="296"/>
      <c r="Y26" s="296"/>
      <c r="Z26" s="296"/>
      <c r="AA26" s="296"/>
      <c r="AB26" s="296"/>
      <c r="AC26" s="296"/>
      <c r="AD26" s="296"/>
      <c r="AE26" s="296"/>
      <c r="AF26" s="296"/>
      <c r="AG26" s="296"/>
      <c r="AH26" s="296"/>
      <c r="AI26" s="296"/>
      <c r="AJ26" s="296"/>
      <c r="AK26" s="297"/>
      <c r="AL26" s="168"/>
      <c r="AM26" s="202" t="s">
        <v>389</v>
      </c>
      <c r="AN26" s="202"/>
      <c r="AO26" s="202"/>
      <c r="AP26" s="197" t="s">
        <v>416</v>
      </c>
      <c r="AQ26" s="197"/>
      <c r="AR26" s="197"/>
      <c r="AS26" s="197" t="s">
        <v>435</v>
      </c>
      <c r="AT26" s="197"/>
      <c r="AU26" s="197"/>
      <c r="AV26" s="197" t="s">
        <v>454</v>
      </c>
      <c r="AW26" s="197"/>
      <c r="AX26" s="198"/>
      <c r="AY26" s="290" t="s">
        <v>488</v>
      </c>
      <c r="AZ26" s="291"/>
      <c r="BA26" s="291"/>
      <c r="BB26" s="130" t="s">
        <v>407</v>
      </c>
      <c r="BC26" s="130">
        <v>77</v>
      </c>
      <c r="BD26" s="116">
        <v>113</v>
      </c>
      <c r="BE26" s="168"/>
      <c r="BF26" s="295"/>
      <c r="BG26" s="296"/>
      <c r="BH26" s="296"/>
      <c r="BI26" s="296"/>
      <c r="BJ26" s="296"/>
      <c r="BK26" s="296"/>
      <c r="BL26" s="296"/>
      <c r="BM26" s="296"/>
      <c r="BN26" s="296"/>
      <c r="BO26" s="296"/>
      <c r="BP26" s="296"/>
      <c r="BQ26" s="296"/>
      <c r="BR26" s="296"/>
      <c r="BS26" s="296"/>
      <c r="BT26" s="296"/>
      <c r="BU26" s="296"/>
      <c r="BV26" s="296"/>
      <c r="BW26" s="297"/>
      <c r="BX26" s="168"/>
      <c r="BY26" s="295"/>
      <c r="BZ26" s="296"/>
      <c r="CA26" s="296"/>
      <c r="CB26" s="296"/>
      <c r="CC26" s="296"/>
      <c r="CD26" s="296"/>
      <c r="CE26" s="296"/>
      <c r="CF26" s="296"/>
      <c r="CG26" s="296"/>
      <c r="CH26" s="296"/>
      <c r="CI26" s="296"/>
      <c r="CJ26" s="296"/>
      <c r="CK26" s="296"/>
      <c r="CL26" s="296"/>
      <c r="CM26" s="296"/>
      <c r="CN26" s="296"/>
      <c r="CO26" s="296"/>
      <c r="CP26" s="297"/>
      <c r="CQ26" s="168"/>
      <c r="CR26" s="295"/>
      <c r="CS26" s="296"/>
      <c r="CT26" s="296"/>
      <c r="CU26" s="296"/>
      <c r="CV26" s="296"/>
      <c r="CW26" s="296"/>
      <c r="CX26" s="296"/>
      <c r="CY26" s="296"/>
      <c r="CZ26" s="296"/>
      <c r="DA26" s="296"/>
      <c r="DB26" s="296"/>
      <c r="DC26" s="296"/>
      <c r="DD26" s="296"/>
      <c r="DE26" s="296"/>
      <c r="DF26" s="296"/>
      <c r="DG26" s="296"/>
      <c r="DH26" s="296"/>
      <c r="DI26" s="297"/>
      <c r="DJ26" s="175"/>
      <c r="DK26" s="295"/>
      <c r="DL26" s="296"/>
      <c r="DM26" s="296"/>
      <c r="DN26" s="296"/>
      <c r="DO26" s="296"/>
      <c r="DP26" s="296"/>
      <c r="DQ26" s="296"/>
      <c r="DR26" s="296"/>
      <c r="DS26" s="296"/>
      <c r="DT26" s="296"/>
      <c r="DU26" s="296"/>
      <c r="DV26" s="296"/>
      <c r="DW26" s="296"/>
      <c r="DX26" s="296"/>
      <c r="DY26" s="296"/>
      <c r="DZ26" s="296"/>
      <c r="EA26" s="296"/>
      <c r="EB26" s="297"/>
      <c r="EC26" s="175"/>
      <c r="ED26" s="246" t="s">
        <v>255</v>
      </c>
      <c r="EE26" s="247"/>
      <c r="EF26" s="247"/>
      <c r="EG26" s="284" t="s">
        <v>278</v>
      </c>
      <c r="EH26" s="284"/>
      <c r="EI26" s="284"/>
      <c r="EJ26" s="284"/>
      <c r="EK26" s="284"/>
      <c r="EL26" s="284"/>
      <c r="EM26" s="247" t="s">
        <v>255</v>
      </c>
      <c r="EN26" s="247"/>
      <c r="EO26" s="247"/>
      <c r="EP26" s="285" t="s">
        <v>356</v>
      </c>
      <c r="EQ26" s="286"/>
      <c r="ER26" s="286"/>
      <c r="ES26" s="286"/>
      <c r="ET26" s="286"/>
      <c r="EU26" s="287"/>
      <c r="EV26" s="158"/>
      <c r="EW26" s="246" t="s">
        <v>255</v>
      </c>
      <c r="EX26" s="247"/>
      <c r="EY26" s="247"/>
      <c r="EZ26" s="284" t="s">
        <v>651</v>
      </c>
      <c r="FA26" s="284"/>
      <c r="FB26" s="284"/>
      <c r="FC26" s="284"/>
      <c r="FD26" s="284"/>
      <c r="FE26" s="284"/>
      <c r="FF26" s="247" t="s">
        <v>255</v>
      </c>
      <c r="FG26" s="247"/>
      <c r="FH26" s="247"/>
      <c r="FI26" s="285" t="s">
        <v>654</v>
      </c>
      <c r="FJ26" s="286"/>
      <c r="FK26" s="286"/>
      <c r="FL26" s="286"/>
      <c r="FM26" s="286"/>
      <c r="FN26" s="287"/>
      <c r="FO26" s="158"/>
      <c r="FP26" s="230"/>
      <c r="FQ26" s="209"/>
      <c r="FR26" s="210"/>
      <c r="FS26" s="214" t="s">
        <v>1054</v>
      </c>
      <c r="FT26" s="215"/>
      <c r="FU26" s="215"/>
      <c r="FV26" s="215"/>
      <c r="FW26" s="215"/>
      <c r="FX26" s="216"/>
      <c r="FY26" s="208"/>
      <c r="FZ26" s="209"/>
      <c r="GA26" s="210"/>
      <c r="GB26" s="214" t="s">
        <v>1055</v>
      </c>
      <c r="GC26" s="215"/>
      <c r="GD26" s="215"/>
      <c r="GE26" s="215"/>
      <c r="GF26" s="215"/>
      <c r="GG26" s="217"/>
      <c r="GH26" s="158"/>
      <c r="GI26" s="230"/>
      <c r="GJ26" s="209"/>
      <c r="GK26" s="210"/>
      <c r="GL26" s="214" t="s">
        <v>1068</v>
      </c>
      <c r="GM26" s="215"/>
      <c r="GN26" s="215"/>
      <c r="GO26" s="215"/>
      <c r="GP26" s="215"/>
      <c r="GQ26" s="216"/>
      <c r="GR26" s="208"/>
      <c r="GS26" s="209"/>
      <c r="GT26" s="210"/>
      <c r="GU26" s="214" t="s">
        <v>1069</v>
      </c>
      <c r="GV26" s="215"/>
      <c r="GW26" s="215"/>
      <c r="GX26" s="215"/>
      <c r="GY26" s="215"/>
      <c r="GZ26" s="217"/>
      <c r="HA26" s="158"/>
      <c r="HB26" s="230"/>
      <c r="HC26" s="209"/>
      <c r="HD26" s="210"/>
      <c r="HE26" s="214" t="s">
        <v>1076</v>
      </c>
      <c r="HF26" s="215"/>
      <c r="HG26" s="215"/>
      <c r="HH26" s="215"/>
      <c r="HI26" s="215"/>
      <c r="HJ26" s="216"/>
      <c r="HK26" s="208"/>
      <c r="HL26" s="209"/>
      <c r="HM26" s="210"/>
      <c r="HN26" s="214" t="s">
        <v>1077</v>
      </c>
      <c r="HO26" s="215"/>
      <c r="HP26" s="215"/>
      <c r="HQ26" s="215"/>
      <c r="HR26" s="215"/>
      <c r="HS26" s="217"/>
      <c r="HT26" s="132"/>
      <c r="HU26" s="140"/>
      <c r="HV26" s="132"/>
      <c r="HW26" s="132"/>
      <c r="HX26" s="132"/>
      <c r="HY26" s="132"/>
      <c r="HZ26" s="132"/>
      <c r="IA26" s="132"/>
      <c r="IB26" s="132"/>
      <c r="IC26" s="132"/>
      <c r="ID26" s="132"/>
      <c r="IE26" s="132"/>
      <c r="IF26" s="132"/>
      <c r="IG26" s="132"/>
      <c r="IH26" s="132"/>
      <c r="II26" s="132"/>
      <c r="IJ26" s="132"/>
      <c r="IK26" s="132"/>
      <c r="IL26" s="133"/>
      <c r="IM26" s="132"/>
      <c r="IN26" s="140"/>
      <c r="IO26" s="132"/>
      <c r="IP26" s="132"/>
      <c r="IQ26" s="132"/>
      <c r="IR26" s="132"/>
      <c r="IS26" s="132"/>
      <c r="IT26" s="132"/>
      <c r="IU26" s="132"/>
      <c r="IV26" s="132"/>
      <c r="IW26" s="132"/>
      <c r="IX26" s="132"/>
      <c r="IY26" s="132"/>
      <c r="IZ26" s="132"/>
      <c r="JA26" s="132"/>
      <c r="JB26" s="132"/>
      <c r="JC26" s="132"/>
      <c r="JD26" s="132"/>
      <c r="JE26" s="133"/>
      <c r="JG26" s="140"/>
      <c r="JH26" s="132"/>
      <c r="JI26" s="132"/>
      <c r="JJ26" s="132"/>
      <c r="JK26" s="132"/>
      <c r="JL26" s="132"/>
      <c r="JM26" s="132"/>
      <c r="JN26" s="132"/>
      <c r="JO26" s="132"/>
      <c r="JP26" s="132"/>
      <c r="JQ26" s="132"/>
      <c r="JR26" s="132"/>
      <c r="JS26" s="132"/>
      <c r="JT26" s="132"/>
      <c r="JU26" s="132"/>
      <c r="JV26" s="132"/>
      <c r="JW26" s="132"/>
      <c r="JX26" s="133"/>
    </row>
    <row r="27" spans="1:284" ht="15" customHeight="1" thickTop="1" thickBot="1" x14ac:dyDescent="0.35">
      <c r="A27" s="137"/>
      <c r="B27" s="138"/>
      <c r="C27" s="138"/>
      <c r="D27" s="138"/>
      <c r="E27" s="138"/>
      <c r="F27" s="138"/>
      <c r="G27" s="138"/>
      <c r="H27" s="138"/>
      <c r="I27" s="138"/>
      <c r="J27" s="138"/>
      <c r="K27" s="138"/>
      <c r="L27" s="138"/>
      <c r="M27" s="138"/>
      <c r="N27" s="138"/>
      <c r="O27" s="138"/>
      <c r="P27" s="138"/>
      <c r="Q27" s="138"/>
      <c r="R27" s="139"/>
      <c r="S27" s="168"/>
      <c r="T27" s="323"/>
      <c r="U27" s="324"/>
      <c r="V27" s="324"/>
      <c r="W27" s="324"/>
      <c r="X27" s="324"/>
      <c r="Y27" s="324"/>
      <c r="Z27" s="324"/>
      <c r="AA27" s="324"/>
      <c r="AB27" s="324"/>
      <c r="AC27" s="324"/>
      <c r="AD27" s="324"/>
      <c r="AE27" s="324"/>
      <c r="AF27" s="324"/>
      <c r="AG27" s="324"/>
      <c r="AH27" s="324"/>
      <c r="AI27" s="324"/>
      <c r="AJ27" s="324"/>
      <c r="AK27" s="325"/>
      <c r="AL27" s="168"/>
      <c r="AM27" s="199" t="s">
        <v>390</v>
      </c>
      <c r="AN27" s="199"/>
      <c r="AO27" s="199"/>
      <c r="AP27" s="200" t="s">
        <v>417</v>
      </c>
      <c r="AQ27" s="200"/>
      <c r="AR27" s="200"/>
      <c r="AS27" s="200" t="s">
        <v>436</v>
      </c>
      <c r="AT27" s="200"/>
      <c r="AU27" s="200"/>
      <c r="AV27" s="200" t="s">
        <v>455</v>
      </c>
      <c r="AW27" s="200"/>
      <c r="AX27" s="201"/>
      <c r="AY27" s="267" t="s">
        <v>505</v>
      </c>
      <c r="AZ27" s="268"/>
      <c r="BA27" s="268"/>
      <c r="BB27" s="268"/>
      <c r="BC27" s="268"/>
      <c r="BD27" s="269"/>
      <c r="BE27" s="168"/>
      <c r="BF27" s="295"/>
      <c r="BG27" s="296"/>
      <c r="BH27" s="296"/>
      <c r="BI27" s="296"/>
      <c r="BJ27" s="296"/>
      <c r="BK27" s="296"/>
      <c r="BL27" s="296"/>
      <c r="BM27" s="296"/>
      <c r="BN27" s="296"/>
      <c r="BO27" s="296"/>
      <c r="BP27" s="296"/>
      <c r="BQ27" s="296"/>
      <c r="BR27" s="296"/>
      <c r="BS27" s="296"/>
      <c r="BT27" s="296"/>
      <c r="BU27" s="296"/>
      <c r="BV27" s="296"/>
      <c r="BW27" s="297"/>
      <c r="BX27" s="168"/>
      <c r="BY27" s="295"/>
      <c r="BZ27" s="296"/>
      <c r="CA27" s="296"/>
      <c r="CB27" s="296"/>
      <c r="CC27" s="296"/>
      <c r="CD27" s="296"/>
      <c r="CE27" s="296"/>
      <c r="CF27" s="296"/>
      <c r="CG27" s="296"/>
      <c r="CH27" s="296"/>
      <c r="CI27" s="296"/>
      <c r="CJ27" s="296"/>
      <c r="CK27" s="296"/>
      <c r="CL27" s="296"/>
      <c r="CM27" s="296"/>
      <c r="CN27" s="296"/>
      <c r="CO27" s="296"/>
      <c r="CP27" s="297"/>
      <c r="CQ27" s="168"/>
      <c r="CR27" s="295"/>
      <c r="CS27" s="296"/>
      <c r="CT27" s="296"/>
      <c r="CU27" s="296"/>
      <c r="CV27" s="296"/>
      <c r="CW27" s="296"/>
      <c r="CX27" s="296"/>
      <c r="CY27" s="296"/>
      <c r="CZ27" s="296"/>
      <c r="DA27" s="296"/>
      <c r="DB27" s="296"/>
      <c r="DC27" s="296"/>
      <c r="DD27" s="296"/>
      <c r="DE27" s="296"/>
      <c r="DF27" s="296"/>
      <c r="DG27" s="296"/>
      <c r="DH27" s="296"/>
      <c r="DI27" s="297"/>
      <c r="DJ27" s="175"/>
      <c r="DK27" s="295"/>
      <c r="DL27" s="296"/>
      <c r="DM27" s="296"/>
      <c r="DN27" s="296"/>
      <c r="DO27" s="296"/>
      <c r="DP27" s="296"/>
      <c r="DQ27" s="296"/>
      <c r="DR27" s="296"/>
      <c r="DS27" s="296"/>
      <c r="DT27" s="296"/>
      <c r="DU27" s="296"/>
      <c r="DV27" s="296"/>
      <c r="DW27" s="296"/>
      <c r="DX27" s="296"/>
      <c r="DY27" s="296"/>
      <c r="DZ27" s="296"/>
      <c r="EA27" s="296"/>
      <c r="EB27" s="297"/>
      <c r="EC27" s="175"/>
      <c r="ED27" s="229" t="s">
        <v>271</v>
      </c>
      <c r="EE27" s="206"/>
      <c r="EF27" s="207"/>
      <c r="EG27" s="204" t="s">
        <v>332</v>
      </c>
      <c r="EH27" s="204"/>
      <c r="EI27" s="204"/>
      <c r="EJ27" s="204" t="s">
        <v>333</v>
      </c>
      <c r="EK27" s="204"/>
      <c r="EL27" s="204"/>
      <c r="EM27" s="205" t="s">
        <v>271</v>
      </c>
      <c r="EN27" s="206"/>
      <c r="EO27" s="207"/>
      <c r="EP27" s="211" t="s">
        <v>357</v>
      </c>
      <c r="EQ27" s="212"/>
      <c r="ER27" s="212"/>
      <c r="ES27" s="212" t="s">
        <v>358</v>
      </c>
      <c r="ET27" s="212"/>
      <c r="EU27" s="213"/>
      <c r="EV27" s="158"/>
      <c r="EW27" s="229" t="s">
        <v>271</v>
      </c>
      <c r="EX27" s="206"/>
      <c r="EY27" s="207"/>
      <c r="EZ27" s="204" t="s">
        <v>652</v>
      </c>
      <c r="FA27" s="204"/>
      <c r="FB27" s="204"/>
      <c r="FC27" s="204" t="s">
        <v>653</v>
      </c>
      <c r="FD27" s="204"/>
      <c r="FE27" s="204"/>
      <c r="FF27" s="205" t="s">
        <v>271</v>
      </c>
      <c r="FG27" s="206"/>
      <c r="FH27" s="207"/>
      <c r="FI27" s="211" t="s">
        <v>655</v>
      </c>
      <c r="FJ27" s="212"/>
      <c r="FK27" s="212"/>
      <c r="FL27" s="212" t="s">
        <v>656</v>
      </c>
      <c r="FM27" s="212"/>
      <c r="FN27" s="213"/>
      <c r="FO27" s="158"/>
      <c r="FP27" s="241" t="s">
        <v>253</v>
      </c>
      <c r="FQ27" s="242"/>
      <c r="FR27" s="243"/>
      <c r="FS27" s="231" t="s">
        <v>265</v>
      </c>
      <c r="FT27" s="232"/>
      <c r="FU27" s="244"/>
      <c r="FV27" s="126" t="s">
        <v>754</v>
      </c>
      <c r="FW27" s="231" t="s">
        <v>762</v>
      </c>
      <c r="FX27" s="244"/>
      <c r="FY27" s="245" t="s">
        <v>253</v>
      </c>
      <c r="FZ27" s="245"/>
      <c r="GA27" s="245"/>
      <c r="GB27" s="231"/>
      <c r="GC27" s="232"/>
      <c r="GD27" s="232"/>
      <c r="GE27" s="126" t="s">
        <v>754</v>
      </c>
      <c r="GF27" s="232"/>
      <c r="GG27" s="233"/>
      <c r="GH27" s="158"/>
      <c r="GI27" s="241" t="s">
        <v>253</v>
      </c>
      <c r="GJ27" s="242"/>
      <c r="GK27" s="243"/>
      <c r="GL27" s="231" t="s">
        <v>577</v>
      </c>
      <c r="GM27" s="232"/>
      <c r="GN27" s="244"/>
      <c r="GO27" s="126" t="s">
        <v>754</v>
      </c>
      <c r="GP27" s="231" t="s">
        <v>798</v>
      </c>
      <c r="GQ27" s="244"/>
      <c r="GR27" s="245" t="s">
        <v>253</v>
      </c>
      <c r="GS27" s="245"/>
      <c r="GT27" s="245"/>
      <c r="GU27" s="231"/>
      <c r="GV27" s="232"/>
      <c r="GW27" s="232"/>
      <c r="GX27" s="126" t="s">
        <v>754</v>
      </c>
      <c r="GY27" s="232"/>
      <c r="GZ27" s="233"/>
      <c r="HA27" s="158"/>
      <c r="HB27" s="241" t="s">
        <v>253</v>
      </c>
      <c r="HC27" s="242"/>
      <c r="HD27" s="243"/>
      <c r="HE27" s="231" t="s">
        <v>820</v>
      </c>
      <c r="HF27" s="232"/>
      <c r="HG27" s="244"/>
      <c r="HH27" s="126" t="s">
        <v>754</v>
      </c>
      <c r="HI27" s="231" t="s">
        <v>887</v>
      </c>
      <c r="HJ27" s="244"/>
      <c r="HK27" s="245" t="s">
        <v>253</v>
      </c>
      <c r="HL27" s="245"/>
      <c r="HM27" s="245"/>
      <c r="HN27" s="231" t="s">
        <v>879</v>
      </c>
      <c r="HO27" s="232"/>
      <c r="HP27" s="244"/>
      <c r="HQ27" s="126" t="s">
        <v>754</v>
      </c>
      <c r="HR27" s="231" t="s">
        <v>888</v>
      </c>
      <c r="HS27" s="233"/>
      <c r="HT27" s="132"/>
      <c r="HU27" s="140"/>
      <c r="HV27" s="132"/>
      <c r="HW27" s="132"/>
      <c r="HX27" s="132"/>
      <c r="HY27" s="132"/>
      <c r="HZ27" s="132"/>
      <c r="IA27" s="132"/>
      <c r="IB27" s="132"/>
      <c r="IC27" s="132"/>
      <c r="ID27" s="132"/>
      <c r="IE27" s="132"/>
      <c r="IF27" s="132"/>
      <c r="IG27" s="132"/>
      <c r="IH27" s="132"/>
      <c r="II27" s="132"/>
      <c r="IJ27" s="132"/>
      <c r="IK27" s="132"/>
      <c r="IL27" s="133"/>
      <c r="IM27" s="132"/>
      <c r="IN27" s="140"/>
      <c r="IO27" s="132"/>
      <c r="IP27" s="132"/>
      <c r="IQ27" s="132"/>
      <c r="IR27" s="132"/>
      <c r="IS27" s="132"/>
      <c r="IT27" s="132"/>
      <c r="IU27" s="132"/>
      <c r="IV27" s="132"/>
      <c r="IW27" s="132"/>
      <c r="IX27" s="132"/>
      <c r="IY27" s="132"/>
      <c r="IZ27" s="132"/>
      <c r="JA27" s="132"/>
      <c r="JB27" s="132"/>
      <c r="JC27" s="132"/>
      <c r="JD27" s="132"/>
      <c r="JE27" s="133"/>
      <c r="JG27" s="140"/>
      <c r="JH27" s="132"/>
      <c r="JI27" s="132"/>
      <c r="JJ27" s="132"/>
      <c r="JK27" s="132"/>
      <c r="JL27" s="132"/>
      <c r="JM27" s="132"/>
      <c r="JN27" s="132"/>
      <c r="JO27" s="132"/>
      <c r="JP27" s="132"/>
      <c r="JQ27" s="132"/>
      <c r="JR27" s="132"/>
      <c r="JS27" s="132"/>
      <c r="JT27" s="132"/>
      <c r="JU27" s="132"/>
      <c r="JV27" s="132"/>
      <c r="JW27" s="132"/>
      <c r="JX27" s="133"/>
    </row>
    <row r="28" spans="1:284" ht="15" customHeight="1" thickTop="1" thickBot="1" x14ac:dyDescent="0.35">
      <c r="A28" s="140"/>
      <c r="B28" s="132"/>
      <c r="C28" s="132"/>
      <c r="D28" s="132"/>
      <c r="E28" s="132"/>
      <c r="F28" s="132"/>
      <c r="G28" s="132"/>
      <c r="H28" s="132"/>
      <c r="I28" s="132"/>
      <c r="J28" s="132"/>
      <c r="K28" s="132"/>
      <c r="L28" s="132"/>
      <c r="M28" s="132"/>
      <c r="N28" s="132"/>
      <c r="O28" s="132"/>
      <c r="P28" s="132"/>
      <c r="Q28" s="132"/>
      <c r="R28" s="133"/>
      <c r="S28" s="168"/>
      <c r="T28" s="316"/>
      <c r="U28" s="317"/>
      <c r="V28" s="317"/>
      <c r="W28" s="317"/>
      <c r="X28" s="317"/>
      <c r="Y28" s="317"/>
      <c r="Z28" s="317"/>
      <c r="AA28" s="317"/>
      <c r="AB28" s="317"/>
      <c r="AC28" s="317"/>
      <c r="AD28" s="317"/>
      <c r="AE28" s="317"/>
      <c r="AF28" s="317"/>
      <c r="AG28" s="317"/>
      <c r="AH28" s="317"/>
      <c r="AI28" s="317"/>
      <c r="AJ28" s="317"/>
      <c r="AK28" s="318"/>
      <c r="AL28" s="168"/>
      <c r="AM28" s="202" t="s">
        <v>2526</v>
      </c>
      <c r="AN28" s="202"/>
      <c r="AO28" s="202"/>
      <c r="AP28" s="197" t="s">
        <v>2527</v>
      </c>
      <c r="AQ28" s="197"/>
      <c r="AR28" s="197"/>
      <c r="AS28" s="197" t="s">
        <v>2529</v>
      </c>
      <c r="AT28" s="197"/>
      <c r="AU28" s="197"/>
      <c r="AV28" s="197" t="s">
        <v>2530</v>
      </c>
      <c r="AW28" s="197"/>
      <c r="AX28" s="198"/>
      <c r="AY28" s="270" t="s">
        <v>17</v>
      </c>
      <c r="AZ28" s="271"/>
      <c r="BA28" s="271"/>
      <c r="BB28" s="52" t="s">
        <v>402</v>
      </c>
      <c r="BC28" s="271" t="s">
        <v>491</v>
      </c>
      <c r="BD28" s="271"/>
      <c r="BE28" s="168"/>
      <c r="BF28" s="295"/>
      <c r="BG28" s="296"/>
      <c r="BH28" s="296"/>
      <c r="BI28" s="296"/>
      <c r="BJ28" s="296"/>
      <c r="BK28" s="296"/>
      <c r="BL28" s="296"/>
      <c r="BM28" s="296"/>
      <c r="BN28" s="296"/>
      <c r="BO28" s="296"/>
      <c r="BP28" s="296"/>
      <c r="BQ28" s="296"/>
      <c r="BR28" s="296"/>
      <c r="BS28" s="296"/>
      <c r="BT28" s="296"/>
      <c r="BU28" s="296"/>
      <c r="BV28" s="296"/>
      <c r="BW28" s="297"/>
      <c r="BX28" s="168"/>
      <c r="BY28" s="295"/>
      <c r="BZ28" s="296"/>
      <c r="CA28" s="296"/>
      <c r="CB28" s="296"/>
      <c r="CC28" s="296"/>
      <c r="CD28" s="296"/>
      <c r="CE28" s="296"/>
      <c r="CF28" s="296"/>
      <c r="CG28" s="296"/>
      <c r="CH28" s="296"/>
      <c r="CI28" s="296"/>
      <c r="CJ28" s="296"/>
      <c r="CK28" s="296"/>
      <c r="CL28" s="296"/>
      <c r="CM28" s="296"/>
      <c r="CN28" s="296"/>
      <c r="CO28" s="296"/>
      <c r="CP28" s="297"/>
      <c r="CQ28" s="168"/>
      <c r="CR28" s="295"/>
      <c r="CS28" s="296"/>
      <c r="CT28" s="296"/>
      <c r="CU28" s="296"/>
      <c r="CV28" s="296"/>
      <c r="CW28" s="296"/>
      <c r="CX28" s="296"/>
      <c r="CY28" s="296"/>
      <c r="CZ28" s="296"/>
      <c r="DA28" s="296"/>
      <c r="DB28" s="296"/>
      <c r="DC28" s="296"/>
      <c r="DD28" s="296"/>
      <c r="DE28" s="296"/>
      <c r="DF28" s="296"/>
      <c r="DG28" s="296"/>
      <c r="DH28" s="296"/>
      <c r="DI28" s="297"/>
      <c r="DJ28" s="175"/>
      <c r="DK28" s="295"/>
      <c r="DL28" s="296"/>
      <c r="DM28" s="296"/>
      <c r="DN28" s="296"/>
      <c r="DO28" s="296"/>
      <c r="DP28" s="296"/>
      <c r="DQ28" s="296"/>
      <c r="DR28" s="296"/>
      <c r="DS28" s="296"/>
      <c r="DT28" s="296"/>
      <c r="DU28" s="296"/>
      <c r="DV28" s="296"/>
      <c r="DW28" s="296"/>
      <c r="DX28" s="296"/>
      <c r="DY28" s="296"/>
      <c r="DZ28" s="296"/>
      <c r="EA28" s="296"/>
      <c r="EB28" s="297"/>
      <c r="EC28" s="175"/>
      <c r="ED28" s="230"/>
      <c r="EE28" s="209"/>
      <c r="EF28" s="210"/>
      <c r="EG28" s="214" t="s">
        <v>954</v>
      </c>
      <c r="EH28" s="215"/>
      <c r="EI28" s="215"/>
      <c r="EJ28" s="215"/>
      <c r="EK28" s="215"/>
      <c r="EL28" s="216"/>
      <c r="EM28" s="208"/>
      <c r="EN28" s="209"/>
      <c r="EO28" s="210"/>
      <c r="EP28" s="214" t="s">
        <v>955</v>
      </c>
      <c r="EQ28" s="215"/>
      <c r="ER28" s="215"/>
      <c r="ES28" s="215"/>
      <c r="ET28" s="215"/>
      <c r="EU28" s="217"/>
      <c r="EV28" s="158"/>
      <c r="EW28" s="230"/>
      <c r="EX28" s="209"/>
      <c r="EY28" s="210"/>
      <c r="EZ28" s="214" t="s">
        <v>1028</v>
      </c>
      <c r="FA28" s="215"/>
      <c r="FB28" s="215"/>
      <c r="FC28" s="215"/>
      <c r="FD28" s="215"/>
      <c r="FE28" s="216"/>
      <c r="FF28" s="208"/>
      <c r="FG28" s="209"/>
      <c r="FH28" s="210"/>
      <c r="FI28" s="214" t="s">
        <v>1029</v>
      </c>
      <c r="FJ28" s="215"/>
      <c r="FK28" s="215"/>
      <c r="FL28" s="215"/>
      <c r="FM28" s="215"/>
      <c r="FN28" s="217"/>
      <c r="FO28" s="158"/>
      <c r="FP28" s="246" t="s">
        <v>255</v>
      </c>
      <c r="FQ28" s="247"/>
      <c r="FR28" s="247"/>
      <c r="FS28" s="284" t="s">
        <v>266</v>
      </c>
      <c r="FT28" s="284"/>
      <c r="FU28" s="284"/>
      <c r="FV28" s="284"/>
      <c r="FW28" s="284"/>
      <c r="FX28" s="284"/>
      <c r="FY28" s="247" t="s">
        <v>255</v>
      </c>
      <c r="FZ28" s="247"/>
      <c r="GA28" s="247"/>
      <c r="GB28" s="285"/>
      <c r="GC28" s="286"/>
      <c r="GD28" s="286"/>
      <c r="GE28" s="286"/>
      <c r="GF28" s="286"/>
      <c r="GG28" s="287"/>
      <c r="GH28" s="158"/>
      <c r="GI28" s="246" t="s">
        <v>255</v>
      </c>
      <c r="GJ28" s="247"/>
      <c r="GK28" s="247"/>
      <c r="GL28" s="284" t="s">
        <v>733</v>
      </c>
      <c r="GM28" s="284"/>
      <c r="GN28" s="284"/>
      <c r="GO28" s="284"/>
      <c r="GP28" s="284"/>
      <c r="GQ28" s="284"/>
      <c r="GR28" s="247" t="s">
        <v>255</v>
      </c>
      <c r="GS28" s="247"/>
      <c r="GT28" s="247"/>
      <c r="GU28" s="285"/>
      <c r="GV28" s="286"/>
      <c r="GW28" s="286"/>
      <c r="GX28" s="286"/>
      <c r="GY28" s="286"/>
      <c r="GZ28" s="287"/>
      <c r="HA28" s="158"/>
      <c r="HB28" s="246" t="s">
        <v>255</v>
      </c>
      <c r="HC28" s="247"/>
      <c r="HD28" s="247"/>
      <c r="HE28" s="248" t="s">
        <v>834</v>
      </c>
      <c r="HF28" s="248"/>
      <c r="HG28" s="248"/>
      <c r="HH28" s="248"/>
      <c r="HI28" s="248"/>
      <c r="HJ28" s="248"/>
      <c r="HK28" s="247" t="s">
        <v>255</v>
      </c>
      <c r="HL28" s="247"/>
      <c r="HM28" s="247"/>
      <c r="HN28" s="427" t="s">
        <v>912</v>
      </c>
      <c r="HO28" s="428"/>
      <c r="HP28" s="428"/>
      <c r="HQ28" s="428"/>
      <c r="HR28" s="428"/>
      <c r="HS28" s="429"/>
      <c r="HT28" s="132"/>
      <c r="HU28" s="140"/>
      <c r="HV28" s="132"/>
      <c r="HW28" s="132"/>
      <c r="HX28" s="132"/>
      <c r="HY28" s="132"/>
      <c r="HZ28" s="132"/>
      <c r="IA28" s="132"/>
      <c r="IB28" s="132"/>
      <c r="IC28" s="132"/>
      <c r="ID28" s="132"/>
      <c r="IE28" s="132"/>
      <c r="IF28" s="132"/>
      <c r="IG28" s="132"/>
      <c r="IH28" s="132"/>
      <c r="II28" s="132"/>
      <c r="IJ28" s="132"/>
      <c r="IK28" s="132"/>
      <c r="IL28" s="133"/>
      <c r="IM28" s="132"/>
      <c r="IN28" s="140"/>
      <c r="IO28" s="132"/>
      <c r="IP28" s="132"/>
      <c r="IQ28" s="132"/>
      <c r="IR28" s="132"/>
      <c r="IS28" s="132"/>
      <c r="IT28" s="132"/>
      <c r="IU28" s="132"/>
      <c r="IV28" s="132"/>
      <c r="IW28" s="132"/>
      <c r="IX28" s="132"/>
      <c r="IY28" s="132"/>
      <c r="IZ28" s="132"/>
      <c r="JA28" s="132"/>
      <c r="JB28" s="132"/>
      <c r="JC28" s="132"/>
      <c r="JD28" s="132"/>
      <c r="JE28" s="133"/>
      <c r="JG28" s="140"/>
      <c r="JH28" s="132"/>
      <c r="JI28" s="132"/>
      <c r="JJ28" s="132"/>
      <c r="JK28" s="132"/>
      <c r="JL28" s="132"/>
      <c r="JM28" s="132"/>
      <c r="JN28" s="132"/>
      <c r="JO28" s="132"/>
      <c r="JP28" s="132"/>
      <c r="JQ28" s="132"/>
      <c r="JR28" s="132"/>
      <c r="JS28" s="132"/>
      <c r="JT28" s="132"/>
      <c r="JU28" s="132"/>
      <c r="JV28" s="132"/>
      <c r="JW28" s="132"/>
      <c r="JX28" s="133"/>
    </row>
    <row r="29" spans="1:284" ht="15" customHeight="1" thickTop="1" x14ac:dyDescent="0.3">
      <c r="A29" s="140"/>
      <c r="B29" s="132"/>
      <c r="C29" s="132"/>
      <c r="D29" s="132"/>
      <c r="E29" s="132"/>
      <c r="F29" s="132"/>
      <c r="G29" s="132"/>
      <c r="H29" s="132"/>
      <c r="I29" s="132"/>
      <c r="J29" s="132"/>
      <c r="K29" s="132"/>
      <c r="L29" s="132"/>
      <c r="M29" s="132"/>
      <c r="N29" s="132"/>
      <c r="O29" s="132"/>
      <c r="P29" s="132"/>
      <c r="Q29" s="132"/>
      <c r="R29" s="133"/>
      <c r="S29" s="168"/>
      <c r="T29" s="295"/>
      <c r="U29" s="296"/>
      <c r="V29" s="296"/>
      <c r="W29" s="296"/>
      <c r="X29" s="296"/>
      <c r="Y29" s="296"/>
      <c r="Z29" s="296"/>
      <c r="AA29" s="296"/>
      <c r="AB29" s="296"/>
      <c r="AC29" s="296"/>
      <c r="AD29" s="296"/>
      <c r="AE29" s="296"/>
      <c r="AF29" s="296"/>
      <c r="AG29" s="296"/>
      <c r="AH29" s="296"/>
      <c r="AI29" s="296"/>
      <c r="AJ29" s="296"/>
      <c r="AK29" s="297"/>
      <c r="AL29" s="168"/>
      <c r="AM29" s="199" t="s">
        <v>391</v>
      </c>
      <c r="AN29" s="199"/>
      <c r="AO29" s="199"/>
      <c r="AP29" s="200" t="s">
        <v>418</v>
      </c>
      <c r="AQ29" s="200"/>
      <c r="AR29" s="200"/>
      <c r="AS29" s="200" t="s">
        <v>437</v>
      </c>
      <c r="AT29" s="200"/>
      <c r="AU29" s="200"/>
      <c r="AV29" s="200" t="s">
        <v>456</v>
      </c>
      <c r="AW29" s="200"/>
      <c r="AX29" s="201"/>
      <c r="AY29" s="272" t="s">
        <v>506</v>
      </c>
      <c r="AZ29" s="273"/>
      <c r="BA29" s="273"/>
      <c r="BB29" s="129" t="s">
        <v>507</v>
      </c>
      <c r="BC29" s="274">
        <v>108.6</v>
      </c>
      <c r="BD29" s="274"/>
      <c r="BE29" s="168"/>
      <c r="BF29" s="295"/>
      <c r="BG29" s="296"/>
      <c r="BH29" s="296"/>
      <c r="BI29" s="296"/>
      <c r="BJ29" s="296"/>
      <c r="BK29" s="296"/>
      <c r="BL29" s="296"/>
      <c r="BM29" s="296"/>
      <c r="BN29" s="296"/>
      <c r="BO29" s="296"/>
      <c r="BP29" s="296"/>
      <c r="BQ29" s="296"/>
      <c r="BR29" s="296"/>
      <c r="BS29" s="296"/>
      <c r="BT29" s="296"/>
      <c r="BU29" s="296"/>
      <c r="BV29" s="296"/>
      <c r="BW29" s="297"/>
      <c r="BX29" s="168"/>
      <c r="BY29" s="295"/>
      <c r="BZ29" s="296"/>
      <c r="CA29" s="296"/>
      <c r="CB29" s="296"/>
      <c r="CC29" s="296"/>
      <c r="CD29" s="296"/>
      <c r="CE29" s="296"/>
      <c r="CF29" s="296"/>
      <c r="CG29" s="296"/>
      <c r="CH29" s="296"/>
      <c r="CI29" s="296"/>
      <c r="CJ29" s="296"/>
      <c r="CK29" s="296"/>
      <c r="CL29" s="296"/>
      <c r="CM29" s="296"/>
      <c r="CN29" s="296"/>
      <c r="CO29" s="296"/>
      <c r="CP29" s="297"/>
      <c r="CQ29" s="168"/>
      <c r="CR29" s="295"/>
      <c r="CS29" s="296"/>
      <c r="CT29" s="296"/>
      <c r="CU29" s="296"/>
      <c r="CV29" s="296"/>
      <c r="CW29" s="296"/>
      <c r="CX29" s="296"/>
      <c r="CY29" s="296"/>
      <c r="CZ29" s="296"/>
      <c r="DA29" s="296"/>
      <c r="DB29" s="296"/>
      <c r="DC29" s="296"/>
      <c r="DD29" s="296"/>
      <c r="DE29" s="296"/>
      <c r="DF29" s="296"/>
      <c r="DG29" s="296"/>
      <c r="DH29" s="296"/>
      <c r="DI29" s="297"/>
      <c r="DJ29" s="175"/>
      <c r="DK29" s="295"/>
      <c r="DL29" s="296"/>
      <c r="DM29" s="296"/>
      <c r="DN29" s="296"/>
      <c r="DO29" s="296"/>
      <c r="DP29" s="296"/>
      <c r="DQ29" s="296"/>
      <c r="DR29" s="296"/>
      <c r="DS29" s="296"/>
      <c r="DT29" s="296"/>
      <c r="DU29" s="296"/>
      <c r="DV29" s="296"/>
      <c r="DW29" s="296"/>
      <c r="DX29" s="296"/>
      <c r="DY29" s="296"/>
      <c r="DZ29" s="296"/>
      <c r="EA29" s="296"/>
      <c r="EB29" s="297"/>
      <c r="EC29" s="175"/>
      <c r="ED29" s="241" t="s">
        <v>253</v>
      </c>
      <c r="EE29" s="242"/>
      <c r="EF29" s="243"/>
      <c r="EG29" s="231" t="s">
        <v>359</v>
      </c>
      <c r="EH29" s="232"/>
      <c r="EI29" s="244"/>
      <c r="EJ29" s="126" t="s">
        <v>754</v>
      </c>
      <c r="EK29" s="231" t="s">
        <v>759</v>
      </c>
      <c r="EL29" s="244"/>
      <c r="EM29" s="245" t="s">
        <v>253</v>
      </c>
      <c r="EN29" s="245"/>
      <c r="EO29" s="245"/>
      <c r="EP29" s="231" t="s">
        <v>364</v>
      </c>
      <c r="EQ29" s="232"/>
      <c r="ER29" s="232"/>
      <c r="ES29" s="126" t="s">
        <v>754</v>
      </c>
      <c r="ET29" s="232" t="s">
        <v>760</v>
      </c>
      <c r="EU29" s="233"/>
      <c r="EV29" s="158"/>
      <c r="EW29" s="241" t="s">
        <v>253</v>
      </c>
      <c r="EX29" s="242"/>
      <c r="EY29" s="243"/>
      <c r="EZ29" s="231" t="s">
        <v>553</v>
      </c>
      <c r="FA29" s="232"/>
      <c r="FB29" s="244"/>
      <c r="FC29" s="126" t="s">
        <v>754</v>
      </c>
      <c r="FD29" s="231" t="s">
        <v>765</v>
      </c>
      <c r="FE29" s="244"/>
      <c r="FF29" s="245" t="s">
        <v>253</v>
      </c>
      <c r="FG29" s="245"/>
      <c r="FH29" s="245"/>
      <c r="FI29" s="231" t="s">
        <v>554</v>
      </c>
      <c r="FJ29" s="232"/>
      <c r="FK29" s="232"/>
      <c r="FL29" s="126" t="s">
        <v>754</v>
      </c>
      <c r="FM29" s="232" t="s">
        <v>763</v>
      </c>
      <c r="FN29" s="233"/>
      <c r="FO29" s="158"/>
      <c r="FP29" s="229" t="s">
        <v>271</v>
      </c>
      <c r="FQ29" s="206"/>
      <c r="FR29" s="207"/>
      <c r="FS29" s="204" t="s">
        <v>344</v>
      </c>
      <c r="FT29" s="204"/>
      <c r="FU29" s="204"/>
      <c r="FV29" s="204" t="s">
        <v>347</v>
      </c>
      <c r="FW29" s="204"/>
      <c r="FX29" s="204"/>
      <c r="FY29" s="205" t="s">
        <v>271</v>
      </c>
      <c r="FZ29" s="206"/>
      <c r="GA29" s="207"/>
      <c r="GB29" s="211"/>
      <c r="GC29" s="212"/>
      <c r="GD29" s="212"/>
      <c r="GE29" s="212"/>
      <c r="GF29" s="212"/>
      <c r="GG29" s="213"/>
      <c r="GH29" s="158"/>
      <c r="GI29" s="229" t="s">
        <v>271</v>
      </c>
      <c r="GJ29" s="206"/>
      <c r="GK29" s="207"/>
      <c r="GL29" s="204" t="s">
        <v>750</v>
      </c>
      <c r="GM29" s="204"/>
      <c r="GN29" s="204"/>
      <c r="GO29" s="204" t="s">
        <v>751</v>
      </c>
      <c r="GP29" s="204"/>
      <c r="GQ29" s="204"/>
      <c r="GR29" s="205" t="s">
        <v>271</v>
      </c>
      <c r="GS29" s="206"/>
      <c r="GT29" s="207"/>
      <c r="GU29" s="211"/>
      <c r="GV29" s="212"/>
      <c r="GW29" s="212"/>
      <c r="GX29" s="212"/>
      <c r="GY29" s="212"/>
      <c r="GZ29" s="213"/>
      <c r="HA29" s="158"/>
      <c r="HB29" s="229" t="s">
        <v>271</v>
      </c>
      <c r="HC29" s="206"/>
      <c r="HD29" s="207"/>
      <c r="HE29" s="204" t="s">
        <v>1002</v>
      </c>
      <c r="HF29" s="204"/>
      <c r="HG29" s="204"/>
      <c r="HH29" s="204" t="s">
        <v>1003</v>
      </c>
      <c r="HI29" s="204"/>
      <c r="HJ29" s="204"/>
      <c r="HK29" s="205" t="s">
        <v>271</v>
      </c>
      <c r="HL29" s="206"/>
      <c r="HM29" s="207"/>
      <c r="HN29" s="211" t="s">
        <v>1016</v>
      </c>
      <c r="HO29" s="212"/>
      <c r="HP29" s="212"/>
      <c r="HQ29" s="212" t="s">
        <v>1017</v>
      </c>
      <c r="HR29" s="212"/>
      <c r="HS29" s="213"/>
      <c r="HT29" s="132"/>
      <c r="HU29" s="140"/>
      <c r="HV29" s="132"/>
      <c r="HW29" s="132"/>
      <c r="HX29" s="132"/>
      <c r="HY29" s="132"/>
      <c r="HZ29" s="132"/>
      <c r="IA29" s="132"/>
      <c r="IB29" s="132"/>
      <c r="IC29" s="132"/>
      <c r="ID29" s="132"/>
      <c r="IE29" s="132"/>
      <c r="IF29" s="132"/>
      <c r="IG29" s="132"/>
      <c r="IH29" s="132"/>
      <c r="II29" s="132"/>
      <c r="IJ29" s="132"/>
      <c r="IK29" s="132"/>
      <c r="IL29" s="133"/>
      <c r="IM29" s="132"/>
      <c r="IN29" s="140"/>
      <c r="IO29" s="132"/>
      <c r="IP29" s="132"/>
      <c r="IQ29" s="132"/>
      <c r="IR29" s="132"/>
      <c r="IS29" s="132"/>
      <c r="IT29" s="132"/>
      <c r="IU29" s="132"/>
      <c r="IV29" s="132"/>
      <c r="IW29" s="132"/>
      <c r="IX29" s="132"/>
      <c r="IY29" s="132"/>
      <c r="IZ29" s="132"/>
      <c r="JA29" s="132"/>
      <c r="JB29" s="132"/>
      <c r="JC29" s="132"/>
      <c r="JD29" s="132"/>
      <c r="JE29" s="133"/>
      <c r="JG29" s="140"/>
      <c r="JH29" s="132"/>
      <c r="JI29" s="132"/>
      <c r="JJ29" s="132"/>
      <c r="JK29" s="132"/>
      <c r="JL29" s="132"/>
      <c r="JM29" s="132"/>
      <c r="JN29" s="132"/>
      <c r="JO29" s="132"/>
      <c r="JP29" s="132"/>
      <c r="JQ29" s="132"/>
      <c r="JR29" s="132"/>
      <c r="JS29" s="132"/>
      <c r="JT29" s="132"/>
      <c r="JU29" s="132"/>
      <c r="JV29" s="132"/>
      <c r="JW29" s="132"/>
      <c r="JX29" s="133"/>
    </row>
    <row r="30" spans="1:284" ht="15" customHeight="1" thickBot="1" x14ac:dyDescent="0.35">
      <c r="A30" s="140"/>
      <c r="B30" s="132"/>
      <c r="C30" s="132"/>
      <c r="D30" s="132"/>
      <c r="E30" s="132"/>
      <c r="F30" s="132"/>
      <c r="G30" s="132"/>
      <c r="H30" s="132"/>
      <c r="I30" s="132"/>
      <c r="J30" s="132"/>
      <c r="K30" s="132"/>
      <c r="L30" s="132"/>
      <c r="M30" s="132"/>
      <c r="N30" s="132"/>
      <c r="O30" s="132"/>
      <c r="P30" s="132"/>
      <c r="Q30" s="132"/>
      <c r="R30" s="133"/>
      <c r="S30" s="168"/>
      <c r="T30" s="295"/>
      <c r="U30" s="296"/>
      <c r="V30" s="296"/>
      <c r="W30" s="296"/>
      <c r="X30" s="296"/>
      <c r="Y30" s="296"/>
      <c r="Z30" s="296"/>
      <c r="AA30" s="296"/>
      <c r="AB30" s="296"/>
      <c r="AC30" s="296"/>
      <c r="AD30" s="296"/>
      <c r="AE30" s="296"/>
      <c r="AF30" s="296"/>
      <c r="AG30" s="296"/>
      <c r="AH30" s="296"/>
      <c r="AI30" s="296"/>
      <c r="AJ30" s="296"/>
      <c r="AK30" s="297"/>
      <c r="AL30" s="168"/>
      <c r="AM30" s="202" t="s">
        <v>392</v>
      </c>
      <c r="AN30" s="202"/>
      <c r="AO30" s="202"/>
      <c r="AP30" s="197" t="s">
        <v>419</v>
      </c>
      <c r="AQ30" s="197"/>
      <c r="AR30" s="197"/>
      <c r="AS30" s="197" t="s">
        <v>438</v>
      </c>
      <c r="AT30" s="197"/>
      <c r="AU30" s="197"/>
      <c r="AV30" s="197" t="s">
        <v>457</v>
      </c>
      <c r="AW30" s="197"/>
      <c r="AX30" s="198"/>
      <c r="AY30" s="275" t="s">
        <v>508</v>
      </c>
      <c r="AZ30" s="276"/>
      <c r="BA30" s="276"/>
      <c r="BB30" s="128" t="s">
        <v>509</v>
      </c>
      <c r="BC30" s="197">
        <v>113.1</v>
      </c>
      <c r="BD30" s="197"/>
      <c r="BE30" s="168"/>
      <c r="BF30" s="295"/>
      <c r="BG30" s="296"/>
      <c r="BH30" s="296"/>
      <c r="BI30" s="296"/>
      <c r="BJ30" s="296"/>
      <c r="BK30" s="296"/>
      <c r="BL30" s="296"/>
      <c r="BM30" s="296"/>
      <c r="BN30" s="296"/>
      <c r="BO30" s="296"/>
      <c r="BP30" s="296"/>
      <c r="BQ30" s="296"/>
      <c r="BR30" s="296"/>
      <c r="BS30" s="296"/>
      <c r="BT30" s="296"/>
      <c r="BU30" s="296"/>
      <c r="BV30" s="296"/>
      <c r="BW30" s="297"/>
      <c r="BX30" s="168"/>
      <c r="BY30" s="295"/>
      <c r="BZ30" s="296"/>
      <c r="CA30" s="296"/>
      <c r="CB30" s="296"/>
      <c r="CC30" s="296"/>
      <c r="CD30" s="296"/>
      <c r="CE30" s="296"/>
      <c r="CF30" s="296"/>
      <c r="CG30" s="296"/>
      <c r="CH30" s="296"/>
      <c r="CI30" s="296"/>
      <c r="CJ30" s="296"/>
      <c r="CK30" s="296"/>
      <c r="CL30" s="296"/>
      <c r="CM30" s="296"/>
      <c r="CN30" s="296"/>
      <c r="CO30" s="296"/>
      <c r="CP30" s="297"/>
      <c r="CQ30" s="168"/>
      <c r="CR30" s="295"/>
      <c r="CS30" s="296"/>
      <c r="CT30" s="296"/>
      <c r="CU30" s="296"/>
      <c r="CV30" s="296"/>
      <c r="CW30" s="296"/>
      <c r="CX30" s="296"/>
      <c r="CY30" s="296"/>
      <c r="CZ30" s="296"/>
      <c r="DA30" s="296"/>
      <c r="DB30" s="296"/>
      <c r="DC30" s="296"/>
      <c r="DD30" s="296"/>
      <c r="DE30" s="296"/>
      <c r="DF30" s="296"/>
      <c r="DG30" s="296"/>
      <c r="DH30" s="296"/>
      <c r="DI30" s="297"/>
      <c r="DJ30" s="175"/>
      <c r="DK30" s="295"/>
      <c r="DL30" s="296"/>
      <c r="DM30" s="296"/>
      <c r="DN30" s="296"/>
      <c r="DO30" s="296"/>
      <c r="DP30" s="296"/>
      <c r="DQ30" s="296"/>
      <c r="DR30" s="296"/>
      <c r="DS30" s="296"/>
      <c r="DT30" s="296"/>
      <c r="DU30" s="296"/>
      <c r="DV30" s="296"/>
      <c r="DW30" s="296"/>
      <c r="DX30" s="296"/>
      <c r="DY30" s="296"/>
      <c r="DZ30" s="296"/>
      <c r="EA30" s="296"/>
      <c r="EB30" s="297"/>
      <c r="EC30" s="175"/>
      <c r="ED30" s="246" t="s">
        <v>255</v>
      </c>
      <c r="EE30" s="247"/>
      <c r="EF30" s="247"/>
      <c r="EG30" s="284" t="s">
        <v>360</v>
      </c>
      <c r="EH30" s="284"/>
      <c r="EI30" s="284"/>
      <c r="EJ30" s="284"/>
      <c r="EK30" s="284"/>
      <c r="EL30" s="284"/>
      <c r="EM30" s="247" t="s">
        <v>255</v>
      </c>
      <c r="EN30" s="247"/>
      <c r="EO30" s="247"/>
      <c r="EP30" s="285" t="s">
        <v>363</v>
      </c>
      <c r="EQ30" s="286"/>
      <c r="ER30" s="286"/>
      <c r="ES30" s="286"/>
      <c r="ET30" s="286"/>
      <c r="EU30" s="287"/>
      <c r="EV30" s="158"/>
      <c r="EW30" s="246" t="s">
        <v>255</v>
      </c>
      <c r="EX30" s="247"/>
      <c r="EY30" s="247"/>
      <c r="EZ30" s="284" t="s">
        <v>657</v>
      </c>
      <c r="FA30" s="284"/>
      <c r="FB30" s="284"/>
      <c r="FC30" s="284"/>
      <c r="FD30" s="284"/>
      <c r="FE30" s="284"/>
      <c r="FF30" s="247" t="s">
        <v>255</v>
      </c>
      <c r="FG30" s="247"/>
      <c r="FH30" s="247"/>
      <c r="FI30" s="285" t="s">
        <v>660</v>
      </c>
      <c r="FJ30" s="286"/>
      <c r="FK30" s="286"/>
      <c r="FL30" s="286"/>
      <c r="FM30" s="286"/>
      <c r="FN30" s="287"/>
      <c r="FO30" s="158"/>
      <c r="FP30" s="230"/>
      <c r="FQ30" s="209"/>
      <c r="FR30" s="210"/>
      <c r="FS30" s="214" t="s">
        <v>1056</v>
      </c>
      <c r="FT30" s="215"/>
      <c r="FU30" s="215"/>
      <c r="FV30" s="215"/>
      <c r="FW30" s="215"/>
      <c r="FX30" s="216"/>
      <c r="FY30" s="208"/>
      <c r="FZ30" s="209"/>
      <c r="GA30" s="210"/>
      <c r="GB30" s="214"/>
      <c r="GC30" s="215"/>
      <c r="GD30" s="215"/>
      <c r="GE30" s="215"/>
      <c r="GF30" s="215"/>
      <c r="GG30" s="217"/>
      <c r="GH30" s="158"/>
      <c r="GI30" s="230"/>
      <c r="GJ30" s="209"/>
      <c r="GK30" s="210"/>
      <c r="GL30" s="214" t="s">
        <v>1070</v>
      </c>
      <c r="GM30" s="215"/>
      <c r="GN30" s="215"/>
      <c r="GO30" s="215"/>
      <c r="GP30" s="215"/>
      <c r="GQ30" s="216"/>
      <c r="GR30" s="208"/>
      <c r="GS30" s="209"/>
      <c r="GT30" s="210"/>
      <c r="GU30" s="214"/>
      <c r="GV30" s="215"/>
      <c r="GW30" s="215"/>
      <c r="GX30" s="215"/>
      <c r="GY30" s="215"/>
      <c r="GZ30" s="217"/>
      <c r="HA30" s="158"/>
      <c r="HB30" s="230"/>
      <c r="HC30" s="209"/>
      <c r="HD30" s="210"/>
      <c r="HE30" s="214" t="s">
        <v>1078</v>
      </c>
      <c r="HF30" s="215"/>
      <c r="HG30" s="215"/>
      <c r="HH30" s="215"/>
      <c r="HI30" s="215"/>
      <c r="HJ30" s="216"/>
      <c r="HK30" s="208"/>
      <c r="HL30" s="209"/>
      <c r="HM30" s="210"/>
      <c r="HN30" s="214" t="s">
        <v>1079</v>
      </c>
      <c r="HO30" s="215"/>
      <c r="HP30" s="215"/>
      <c r="HQ30" s="215"/>
      <c r="HR30" s="215"/>
      <c r="HS30" s="217"/>
      <c r="HT30" s="132"/>
      <c r="HU30" s="140"/>
      <c r="HV30" s="132"/>
      <c r="HW30" s="132"/>
      <c r="HX30" s="132"/>
      <c r="HY30" s="132"/>
      <c r="HZ30" s="132"/>
      <c r="IA30" s="132"/>
      <c r="IB30" s="132"/>
      <c r="IC30" s="132"/>
      <c r="ID30" s="132"/>
      <c r="IE30" s="132"/>
      <c r="IF30" s="132"/>
      <c r="IG30" s="132"/>
      <c r="IH30" s="132"/>
      <c r="II30" s="132"/>
      <c r="IJ30" s="132"/>
      <c r="IK30" s="132"/>
      <c r="IL30" s="133"/>
      <c r="IM30" s="132"/>
      <c r="IN30" s="140"/>
      <c r="IO30" s="132"/>
      <c r="IP30" s="132"/>
      <c r="IQ30" s="132"/>
      <c r="IR30" s="132"/>
      <c r="IS30" s="132"/>
      <c r="IT30" s="132"/>
      <c r="IU30" s="132"/>
      <c r="IV30" s="132"/>
      <c r="IW30" s="132"/>
      <c r="IX30" s="132"/>
      <c r="IY30" s="132"/>
      <c r="IZ30" s="132"/>
      <c r="JA30" s="132"/>
      <c r="JB30" s="132"/>
      <c r="JC30" s="132"/>
      <c r="JD30" s="132"/>
      <c r="JE30" s="133"/>
      <c r="JG30" s="140"/>
      <c r="JH30" s="132"/>
      <c r="JI30" s="132"/>
      <c r="JJ30" s="132"/>
      <c r="JK30" s="132"/>
      <c r="JL30" s="132"/>
      <c r="JM30" s="132"/>
      <c r="JN30" s="132"/>
      <c r="JO30" s="132"/>
      <c r="JP30" s="132"/>
      <c r="JQ30" s="132"/>
      <c r="JR30" s="132"/>
      <c r="JS30" s="132"/>
      <c r="JT30" s="132"/>
      <c r="JU30" s="132"/>
      <c r="JV30" s="132"/>
      <c r="JW30" s="132"/>
      <c r="JX30" s="133"/>
    </row>
    <row r="31" spans="1:284" ht="15" customHeight="1" thickTop="1" x14ac:dyDescent="0.3">
      <c r="A31" s="140"/>
      <c r="B31" s="132"/>
      <c r="C31" s="132"/>
      <c r="D31" s="132"/>
      <c r="E31" s="132"/>
      <c r="F31" s="132"/>
      <c r="G31" s="132"/>
      <c r="H31" s="132"/>
      <c r="I31" s="132"/>
      <c r="J31" s="132"/>
      <c r="K31" s="132"/>
      <c r="L31" s="132"/>
      <c r="M31" s="132"/>
      <c r="N31" s="132"/>
      <c r="O31" s="132"/>
      <c r="P31" s="132"/>
      <c r="Q31" s="132"/>
      <c r="R31" s="133"/>
      <c r="S31" s="169"/>
      <c r="T31" s="295"/>
      <c r="U31" s="296"/>
      <c r="V31" s="296"/>
      <c r="W31" s="296"/>
      <c r="X31" s="296"/>
      <c r="Y31" s="296"/>
      <c r="Z31" s="296"/>
      <c r="AA31" s="296"/>
      <c r="AB31" s="296"/>
      <c r="AC31" s="296"/>
      <c r="AD31" s="296"/>
      <c r="AE31" s="296"/>
      <c r="AF31" s="296"/>
      <c r="AG31" s="296"/>
      <c r="AH31" s="296"/>
      <c r="AI31" s="296"/>
      <c r="AJ31" s="296"/>
      <c r="AK31" s="297"/>
      <c r="AL31" s="169"/>
      <c r="AM31" s="199" t="s">
        <v>393</v>
      </c>
      <c r="AN31" s="199"/>
      <c r="AO31" s="199"/>
      <c r="AP31" s="200" t="s">
        <v>420</v>
      </c>
      <c r="AQ31" s="200"/>
      <c r="AR31" s="200"/>
      <c r="AS31" s="200" t="s">
        <v>439</v>
      </c>
      <c r="AT31" s="200"/>
      <c r="AU31" s="200"/>
      <c r="AV31" s="200" t="s">
        <v>458</v>
      </c>
      <c r="AW31" s="200"/>
      <c r="AX31" s="201"/>
      <c r="AY31" s="283" t="s">
        <v>510</v>
      </c>
      <c r="AZ31" s="199"/>
      <c r="BA31" s="199"/>
      <c r="BB31" s="127" t="s">
        <v>511</v>
      </c>
      <c r="BC31" s="200">
        <v>108.8</v>
      </c>
      <c r="BD31" s="200"/>
      <c r="BE31" s="169"/>
      <c r="BF31" s="295"/>
      <c r="BG31" s="296"/>
      <c r="BH31" s="296"/>
      <c r="BI31" s="296"/>
      <c r="BJ31" s="296"/>
      <c r="BK31" s="296"/>
      <c r="BL31" s="296"/>
      <c r="BM31" s="296"/>
      <c r="BN31" s="296"/>
      <c r="BO31" s="296"/>
      <c r="BP31" s="296"/>
      <c r="BQ31" s="296"/>
      <c r="BR31" s="296"/>
      <c r="BS31" s="296"/>
      <c r="BT31" s="296"/>
      <c r="BU31" s="296"/>
      <c r="BV31" s="296"/>
      <c r="BW31" s="297"/>
      <c r="BX31" s="169"/>
      <c r="BY31" s="295"/>
      <c r="BZ31" s="296"/>
      <c r="CA31" s="296"/>
      <c r="CB31" s="296"/>
      <c r="CC31" s="296"/>
      <c r="CD31" s="296"/>
      <c r="CE31" s="296"/>
      <c r="CF31" s="296"/>
      <c r="CG31" s="296"/>
      <c r="CH31" s="296"/>
      <c r="CI31" s="296"/>
      <c r="CJ31" s="296"/>
      <c r="CK31" s="296"/>
      <c r="CL31" s="296"/>
      <c r="CM31" s="296"/>
      <c r="CN31" s="296"/>
      <c r="CO31" s="296"/>
      <c r="CP31" s="297"/>
      <c r="CQ31" s="169"/>
      <c r="CR31" s="295"/>
      <c r="CS31" s="296"/>
      <c r="CT31" s="296"/>
      <c r="CU31" s="296"/>
      <c r="CV31" s="296"/>
      <c r="CW31" s="296"/>
      <c r="CX31" s="296"/>
      <c r="CY31" s="296"/>
      <c r="CZ31" s="296"/>
      <c r="DA31" s="296"/>
      <c r="DB31" s="296"/>
      <c r="DC31" s="296"/>
      <c r="DD31" s="296"/>
      <c r="DE31" s="296"/>
      <c r="DF31" s="296"/>
      <c r="DG31" s="296"/>
      <c r="DH31" s="296"/>
      <c r="DI31" s="297"/>
      <c r="DJ31" s="176"/>
      <c r="DK31" s="295"/>
      <c r="DL31" s="296"/>
      <c r="DM31" s="296"/>
      <c r="DN31" s="296"/>
      <c r="DO31" s="296"/>
      <c r="DP31" s="296"/>
      <c r="DQ31" s="296"/>
      <c r="DR31" s="296"/>
      <c r="DS31" s="296"/>
      <c r="DT31" s="296"/>
      <c r="DU31" s="296"/>
      <c r="DV31" s="296"/>
      <c r="DW31" s="296"/>
      <c r="DX31" s="296"/>
      <c r="DY31" s="296"/>
      <c r="DZ31" s="296"/>
      <c r="EA31" s="296"/>
      <c r="EB31" s="297"/>
      <c r="EC31" s="176"/>
      <c r="ED31" s="229" t="s">
        <v>271</v>
      </c>
      <c r="EE31" s="206"/>
      <c r="EF31" s="207"/>
      <c r="EG31" s="204" t="s">
        <v>361</v>
      </c>
      <c r="EH31" s="204"/>
      <c r="EI31" s="204"/>
      <c r="EJ31" s="204" t="s">
        <v>362</v>
      </c>
      <c r="EK31" s="204"/>
      <c r="EL31" s="204"/>
      <c r="EM31" s="205" t="s">
        <v>271</v>
      </c>
      <c r="EN31" s="206"/>
      <c r="EO31" s="207"/>
      <c r="EP31" s="211" t="s">
        <v>365</v>
      </c>
      <c r="EQ31" s="212"/>
      <c r="ER31" s="212"/>
      <c r="ES31" s="212" t="s">
        <v>366</v>
      </c>
      <c r="ET31" s="212"/>
      <c r="EU31" s="213"/>
      <c r="EV31" s="163"/>
      <c r="EW31" s="229" t="s">
        <v>271</v>
      </c>
      <c r="EX31" s="206"/>
      <c r="EY31" s="207"/>
      <c r="EZ31" s="204" t="s">
        <v>658</v>
      </c>
      <c r="FA31" s="204"/>
      <c r="FB31" s="204"/>
      <c r="FC31" s="204" t="s">
        <v>659</v>
      </c>
      <c r="FD31" s="204"/>
      <c r="FE31" s="204"/>
      <c r="FF31" s="205" t="s">
        <v>271</v>
      </c>
      <c r="FG31" s="206"/>
      <c r="FH31" s="207"/>
      <c r="FI31" s="211" t="s">
        <v>619</v>
      </c>
      <c r="FJ31" s="212"/>
      <c r="FK31" s="212"/>
      <c r="FL31" s="212" t="s">
        <v>656</v>
      </c>
      <c r="FM31" s="212"/>
      <c r="FN31" s="213"/>
      <c r="FO31" s="163"/>
      <c r="FP31" s="234" t="s">
        <v>248</v>
      </c>
      <c r="FQ31" s="235"/>
      <c r="FR31" s="235"/>
      <c r="FS31" s="235"/>
      <c r="FT31" s="235"/>
      <c r="FU31" s="235"/>
      <c r="FV31" s="235"/>
      <c r="FW31" s="235"/>
      <c r="FX31" s="235"/>
      <c r="FY31" s="235"/>
      <c r="FZ31" s="235"/>
      <c r="GA31" s="235"/>
      <c r="GB31" s="235"/>
      <c r="GC31" s="235"/>
      <c r="GD31" s="235"/>
      <c r="GE31" s="235"/>
      <c r="GF31" s="235"/>
      <c r="GG31" s="236"/>
      <c r="GH31" s="163"/>
      <c r="GI31" s="234" t="s">
        <v>578</v>
      </c>
      <c r="GJ31" s="235"/>
      <c r="GK31" s="235"/>
      <c r="GL31" s="235"/>
      <c r="GM31" s="235"/>
      <c r="GN31" s="235"/>
      <c r="GO31" s="235"/>
      <c r="GP31" s="235"/>
      <c r="GQ31" s="235"/>
      <c r="GR31" s="235"/>
      <c r="GS31" s="235"/>
      <c r="GT31" s="235"/>
      <c r="GU31" s="235"/>
      <c r="GV31" s="235"/>
      <c r="GW31" s="235"/>
      <c r="GX31" s="235"/>
      <c r="GY31" s="235"/>
      <c r="GZ31" s="236"/>
      <c r="HA31" s="163"/>
      <c r="HB31" s="241" t="s">
        <v>253</v>
      </c>
      <c r="HC31" s="242"/>
      <c r="HD31" s="243"/>
      <c r="HE31" s="231" t="s">
        <v>873</v>
      </c>
      <c r="HF31" s="232"/>
      <c r="HG31" s="244"/>
      <c r="HH31" s="126" t="s">
        <v>754</v>
      </c>
      <c r="HI31" s="231" t="s">
        <v>889</v>
      </c>
      <c r="HJ31" s="244"/>
      <c r="HK31" s="245" t="s">
        <v>253</v>
      </c>
      <c r="HL31" s="245"/>
      <c r="HM31" s="245"/>
      <c r="HN31" s="231" t="s">
        <v>872</v>
      </c>
      <c r="HO31" s="232"/>
      <c r="HP31" s="244"/>
      <c r="HQ31" s="126" t="s">
        <v>754</v>
      </c>
      <c r="HR31" s="231" t="s">
        <v>864</v>
      </c>
      <c r="HS31" s="233"/>
      <c r="HT31" s="132"/>
      <c r="HU31" s="140"/>
      <c r="HV31" s="132"/>
      <c r="HW31" s="132"/>
      <c r="HX31" s="132"/>
      <c r="HY31" s="132"/>
      <c r="HZ31" s="132"/>
      <c r="IA31" s="132"/>
      <c r="IB31" s="132"/>
      <c r="IC31" s="132"/>
      <c r="ID31" s="132"/>
      <c r="IE31" s="132"/>
      <c r="IF31" s="132"/>
      <c r="IG31" s="132"/>
      <c r="IH31" s="132"/>
      <c r="II31" s="132"/>
      <c r="IJ31" s="132"/>
      <c r="IK31" s="132"/>
      <c r="IL31" s="133"/>
      <c r="IM31" s="132"/>
      <c r="IN31" s="140"/>
      <c r="IO31" s="132"/>
      <c r="IP31" s="132"/>
      <c r="IQ31" s="132"/>
      <c r="IR31" s="132"/>
      <c r="IS31" s="132"/>
      <c r="IT31" s="132"/>
      <c r="IU31" s="132"/>
      <c r="IV31" s="132"/>
      <c r="IW31" s="132"/>
      <c r="IX31" s="132"/>
      <c r="IY31" s="132"/>
      <c r="IZ31" s="132"/>
      <c r="JA31" s="132"/>
      <c r="JB31" s="132"/>
      <c r="JC31" s="132"/>
      <c r="JD31" s="132"/>
      <c r="JE31" s="133"/>
      <c r="JG31" s="140"/>
      <c r="JH31" s="132"/>
      <c r="JI31" s="132"/>
      <c r="JJ31" s="132"/>
      <c r="JK31" s="132"/>
      <c r="JL31" s="132"/>
      <c r="JM31" s="132"/>
      <c r="JN31" s="132"/>
      <c r="JO31" s="132"/>
      <c r="JP31" s="132"/>
      <c r="JQ31" s="132"/>
      <c r="JR31" s="132"/>
      <c r="JS31" s="132"/>
      <c r="JT31" s="132"/>
      <c r="JU31" s="132"/>
      <c r="JV31" s="132"/>
      <c r="JW31" s="132"/>
      <c r="JX31" s="133"/>
    </row>
    <row r="32" spans="1:284" ht="15" customHeight="1" thickBot="1" x14ac:dyDescent="0.35">
      <c r="A32" s="140"/>
      <c r="B32" s="132"/>
      <c r="C32" s="132"/>
      <c r="D32" s="132"/>
      <c r="E32" s="132"/>
      <c r="F32" s="132"/>
      <c r="G32" s="132"/>
      <c r="H32" s="132"/>
      <c r="I32" s="132"/>
      <c r="J32" s="132"/>
      <c r="K32" s="132"/>
      <c r="L32" s="132"/>
      <c r="M32" s="132"/>
      <c r="N32" s="132"/>
      <c r="O32" s="132"/>
      <c r="P32" s="132"/>
      <c r="Q32" s="132"/>
      <c r="R32" s="133"/>
      <c r="S32" s="167"/>
      <c r="T32" s="295"/>
      <c r="U32" s="296"/>
      <c r="V32" s="296"/>
      <c r="W32" s="296"/>
      <c r="X32" s="296"/>
      <c r="Y32" s="296"/>
      <c r="Z32" s="296"/>
      <c r="AA32" s="296"/>
      <c r="AB32" s="296"/>
      <c r="AC32" s="296"/>
      <c r="AD32" s="296"/>
      <c r="AE32" s="296"/>
      <c r="AF32" s="296"/>
      <c r="AG32" s="296"/>
      <c r="AH32" s="296"/>
      <c r="AI32" s="296"/>
      <c r="AJ32" s="296"/>
      <c r="AK32" s="297"/>
      <c r="AL32" s="167"/>
      <c r="AM32" s="202" t="s">
        <v>394</v>
      </c>
      <c r="AN32" s="202"/>
      <c r="AO32" s="202"/>
      <c r="AP32" s="197" t="s">
        <v>421</v>
      </c>
      <c r="AQ32" s="197"/>
      <c r="AR32" s="197"/>
      <c r="AS32" s="197" t="s">
        <v>440</v>
      </c>
      <c r="AT32" s="197"/>
      <c r="AU32" s="197"/>
      <c r="AV32" s="197" t="s">
        <v>459</v>
      </c>
      <c r="AW32" s="197"/>
      <c r="AX32" s="198"/>
      <c r="AY32" s="267" t="s">
        <v>512</v>
      </c>
      <c r="AZ32" s="268"/>
      <c r="BA32" s="268"/>
      <c r="BB32" s="268"/>
      <c r="BC32" s="268"/>
      <c r="BD32" s="269"/>
      <c r="BE32" s="167"/>
      <c r="BF32" s="295"/>
      <c r="BG32" s="296"/>
      <c r="BH32" s="296"/>
      <c r="BI32" s="296"/>
      <c r="BJ32" s="296"/>
      <c r="BK32" s="296"/>
      <c r="BL32" s="296"/>
      <c r="BM32" s="296"/>
      <c r="BN32" s="296"/>
      <c r="BO32" s="296"/>
      <c r="BP32" s="296"/>
      <c r="BQ32" s="296"/>
      <c r="BR32" s="296"/>
      <c r="BS32" s="296"/>
      <c r="BT32" s="296"/>
      <c r="BU32" s="296"/>
      <c r="BV32" s="296"/>
      <c r="BW32" s="297"/>
      <c r="BX32" s="167"/>
      <c r="BY32" s="295"/>
      <c r="BZ32" s="296"/>
      <c r="CA32" s="296"/>
      <c r="CB32" s="296"/>
      <c r="CC32" s="296"/>
      <c r="CD32" s="296"/>
      <c r="CE32" s="296"/>
      <c r="CF32" s="296"/>
      <c r="CG32" s="296"/>
      <c r="CH32" s="296"/>
      <c r="CI32" s="296"/>
      <c r="CJ32" s="296"/>
      <c r="CK32" s="296"/>
      <c r="CL32" s="296"/>
      <c r="CM32" s="296"/>
      <c r="CN32" s="296"/>
      <c r="CO32" s="296"/>
      <c r="CP32" s="297"/>
      <c r="CQ32" s="167"/>
      <c r="CR32" s="295"/>
      <c r="CS32" s="296"/>
      <c r="CT32" s="296"/>
      <c r="CU32" s="296"/>
      <c r="CV32" s="296"/>
      <c r="CW32" s="296"/>
      <c r="CX32" s="296"/>
      <c r="CY32" s="296"/>
      <c r="CZ32" s="296"/>
      <c r="DA32" s="296"/>
      <c r="DB32" s="296"/>
      <c r="DC32" s="296"/>
      <c r="DD32" s="296"/>
      <c r="DE32" s="296"/>
      <c r="DF32" s="296"/>
      <c r="DG32" s="296"/>
      <c r="DH32" s="296"/>
      <c r="DI32" s="297"/>
      <c r="DJ32" s="160"/>
      <c r="DK32" s="295"/>
      <c r="DL32" s="296"/>
      <c r="DM32" s="296"/>
      <c r="DN32" s="296"/>
      <c r="DO32" s="296"/>
      <c r="DP32" s="296"/>
      <c r="DQ32" s="296"/>
      <c r="DR32" s="296"/>
      <c r="DS32" s="296"/>
      <c r="DT32" s="296"/>
      <c r="DU32" s="296"/>
      <c r="DV32" s="296"/>
      <c r="DW32" s="296"/>
      <c r="DX32" s="296"/>
      <c r="DY32" s="296"/>
      <c r="DZ32" s="296"/>
      <c r="EA32" s="296"/>
      <c r="EB32" s="297"/>
      <c r="EC32" s="160"/>
      <c r="ED32" s="230"/>
      <c r="EE32" s="209"/>
      <c r="EF32" s="210"/>
      <c r="EG32" s="214" t="s">
        <v>956</v>
      </c>
      <c r="EH32" s="215"/>
      <c r="EI32" s="215"/>
      <c r="EJ32" s="215"/>
      <c r="EK32" s="215"/>
      <c r="EL32" s="216"/>
      <c r="EM32" s="208"/>
      <c r="EN32" s="209"/>
      <c r="EO32" s="210"/>
      <c r="EP32" s="214" t="s">
        <v>957</v>
      </c>
      <c r="EQ32" s="215"/>
      <c r="ER32" s="215"/>
      <c r="ES32" s="215"/>
      <c r="ET32" s="215"/>
      <c r="EU32" s="217"/>
      <c r="EV32" s="159"/>
      <c r="EW32" s="230"/>
      <c r="EX32" s="209"/>
      <c r="EY32" s="210"/>
      <c r="EZ32" s="214" t="s">
        <v>1030</v>
      </c>
      <c r="FA32" s="215"/>
      <c r="FB32" s="215"/>
      <c r="FC32" s="215"/>
      <c r="FD32" s="215"/>
      <c r="FE32" s="216"/>
      <c r="FF32" s="208"/>
      <c r="FG32" s="209"/>
      <c r="FH32" s="210"/>
      <c r="FI32" s="214" t="s">
        <v>1031</v>
      </c>
      <c r="FJ32" s="215"/>
      <c r="FK32" s="215"/>
      <c r="FL32" s="215"/>
      <c r="FM32" s="215"/>
      <c r="FN32" s="217"/>
      <c r="FO32" s="159"/>
      <c r="FP32" s="237" t="s">
        <v>261</v>
      </c>
      <c r="FQ32" s="238"/>
      <c r="FR32" s="238"/>
      <c r="FS32" s="239" t="s">
        <v>259</v>
      </c>
      <c r="FT32" s="239"/>
      <c r="FU32" s="239"/>
      <c r="FV32" s="238" t="s">
        <v>232</v>
      </c>
      <c r="FW32" s="238"/>
      <c r="FX32" s="239" t="s">
        <v>258</v>
      </c>
      <c r="FY32" s="239"/>
      <c r="FZ32" s="238" t="s">
        <v>280</v>
      </c>
      <c r="GA32" s="238"/>
      <c r="GB32" s="239" t="s">
        <v>264</v>
      </c>
      <c r="GC32" s="239"/>
      <c r="GD32" s="238" t="s">
        <v>281</v>
      </c>
      <c r="GE32" s="238"/>
      <c r="GF32" s="239" t="s">
        <v>279</v>
      </c>
      <c r="GG32" s="240"/>
      <c r="GH32" s="159"/>
      <c r="GI32" s="237" t="s">
        <v>261</v>
      </c>
      <c r="GJ32" s="238"/>
      <c r="GK32" s="238"/>
      <c r="GL32" s="239" t="s">
        <v>259</v>
      </c>
      <c r="GM32" s="239"/>
      <c r="GN32" s="239"/>
      <c r="GO32" s="238" t="s">
        <v>232</v>
      </c>
      <c r="GP32" s="238"/>
      <c r="GQ32" s="239" t="s">
        <v>258</v>
      </c>
      <c r="GR32" s="239"/>
      <c r="GS32" s="238" t="s">
        <v>280</v>
      </c>
      <c r="GT32" s="238"/>
      <c r="GU32" s="239" t="s">
        <v>528</v>
      </c>
      <c r="GV32" s="239"/>
      <c r="GW32" s="238" t="s">
        <v>281</v>
      </c>
      <c r="GX32" s="238"/>
      <c r="GY32" s="422"/>
      <c r="GZ32" s="430"/>
      <c r="HA32" s="159"/>
      <c r="HB32" s="246" t="s">
        <v>255</v>
      </c>
      <c r="HC32" s="247"/>
      <c r="HD32" s="247"/>
      <c r="HE32" s="442" t="s">
        <v>913</v>
      </c>
      <c r="HF32" s="442"/>
      <c r="HG32" s="442"/>
      <c r="HH32" s="442"/>
      <c r="HI32" s="442"/>
      <c r="HJ32" s="442"/>
      <c r="HK32" s="247" t="s">
        <v>255</v>
      </c>
      <c r="HL32" s="247"/>
      <c r="HM32" s="247"/>
      <c r="HN32" s="427" t="s">
        <v>882</v>
      </c>
      <c r="HO32" s="428"/>
      <c r="HP32" s="428"/>
      <c r="HQ32" s="428"/>
      <c r="HR32" s="428"/>
      <c r="HS32" s="429"/>
      <c r="HT32" s="132"/>
      <c r="HU32" s="140"/>
      <c r="HV32" s="132"/>
      <c r="HW32" s="132"/>
      <c r="HX32" s="132"/>
      <c r="HY32" s="132"/>
      <c r="HZ32" s="132"/>
      <c r="IA32" s="132"/>
      <c r="IB32" s="132"/>
      <c r="IC32" s="132"/>
      <c r="ID32" s="132"/>
      <c r="IE32" s="132"/>
      <c r="IF32" s="132"/>
      <c r="IG32" s="132"/>
      <c r="IH32" s="132"/>
      <c r="II32" s="132"/>
      <c r="IJ32" s="132"/>
      <c r="IK32" s="132"/>
      <c r="IL32" s="133"/>
      <c r="IM32" s="132"/>
      <c r="IN32" s="140"/>
      <c r="IO32" s="132"/>
      <c r="IP32" s="132"/>
      <c r="IQ32" s="132"/>
      <c r="IR32" s="132"/>
      <c r="IS32" s="132"/>
      <c r="IT32" s="132"/>
      <c r="IU32" s="132"/>
      <c r="IV32" s="132"/>
      <c r="IW32" s="132"/>
      <c r="IX32" s="132"/>
      <c r="IY32" s="132"/>
      <c r="IZ32" s="132"/>
      <c r="JA32" s="132"/>
      <c r="JB32" s="132"/>
      <c r="JC32" s="132"/>
      <c r="JD32" s="132"/>
      <c r="JE32" s="133"/>
      <c r="JG32" s="140"/>
      <c r="JH32" s="132"/>
      <c r="JI32" s="132"/>
      <c r="JJ32" s="132"/>
      <c r="JK32" s="132"/>
      <c r="JL32" s="132"/>
      <c r="JM32" s="132"/>
      <c r="JN32" s="132"/>
      <c r="JO32" s="132"/>
      <c r="JP32" s="132"/>
      <c r="JQ32" s="132"/>
      <c r="JR32" s="132"/>
      <c r="JS32" s="132"/>
      <c r="JT32" s="132"/>
      <c r="JU32" s="132"/>
      <c r="JV32" s="132"/>
      <c r="JW32" s="132"/>
      <c r="JX32" s="133"/>
    </row>
    <row r="33" spans="1:284" ht="15" customHeight="1" thickTop="1" x14ac:dyDescent="0.3">
      <c r="A33" s="105"/>
      <c r="B33" s="103"/>
      <c r="C33" s="103"/>
      <c r="D33" s="103"/>
      <c r="E33" s="103"/>
      <c r="F33" s="103"/>
      <c r="G33" s="103"/>
      <c r="H33" s="103"/>
      <c r="I33" s="103"/>
      <c r="J33" s="103"/>
      <c r="K33" s="103"/>
      <c r="L33" s="103"/>
      <c r="M33" s="103"/>
      <c r="N33" s="103"/>
      <c r="O33" s="103"/>
      <c r="P33" s="103"/>
      <c r="Q33" s="103"/>
      <c r="R33" s="104"/>
      <c r="S33" s="168"/>
      <c r="T33" s="295"/>
      <c r="U33" s="296"/>
      <c r="V33" s="296"/>
      <c r="W33" s="296"/>
      <c r="X33" s="296"/>
      <c r="Y33" s="296"/>
      <c r="Z33" s="296"/>
      <c r="AA33" s="296"/>
      <c r="AB33" s="296"/>
      <c r="AC33" s="296"/>
      <c r="AD33" s="296"/>
      <c r="AE33" s="296"/>
      <c r="AF33" s="296"/>
      <c r="AG33" s="296"/>
      <c r="AH33" s="296"/>
      <c r="AI33" s="296"/>
      <c r="AJ33" s="296"/>
      <c r="AK33" s="297"/>
      <c r="AL33" s="168"/>
      <c r="AM33" s="199" t="s">
        <v>395</v>
      </c>
      <c r="AN33" s="199"/>
      <c r="AO33" s="199"/>
      <c r="AP33" s="200" t="s">
        <v>422</v>
      </c>
      <c r="AQ33" s="200"/>
      <c r="AR33" s="200"/>
      <c r="AS33" s="200" t="s">
        <v>441</v>
      </c>
      <c r="AT33" s="200"/>
      <c r="AU33" s="200"/>
      <c r="AV33" s="200" t="s">
        <v>460</v>
      </c>
      <c r="AW33" s="200"/>
      <c r="AX33" s="201"/>
      <c r="AY33" s="270" t="s">
        <v>17</v>
      </c>
      <c r="AZ33" s="271"/>
      <c r="BA33" s="271"/>
      <c r="BB33" s="52" t="s">
        <v>402</v>
      </c>
      <c r="BC33" s="271" t="s">
        <v>491</v>
      </c>
      <c r="BD33" s="271"/>
      <c r="BE33" s="168"/>
      <c r="BF33" s="295"/>
      <c r="BG33" s="296"/>
      <c r="BH33" s="296"/>
      <c r="BI33" s="296"/>
      <c r="BJ33" s="296"/>
      <c r="BK33" s="296"/>
      <c r="BL33" s="296"/>
      <c r="BM33" s="296"/>
      <c r="BN33" s="296"/>
      <c r="BO33" s="296"/>
      <c r="BP33" s="296"/>
      <c r="BQ33" s="296"/>
      <c r="BR33" s="296"/>
      <c r="BS33" s="296"/>
      <c r="BT33" s="296"/>
      <c r="BU33" s="296"/>
      <c r="BV33" s="296"/>
      <c r="BW33" s="297"/>
      <c r="BX33" s="168"/>
      <c r="BY33" s="295"/>
      <c r="BZ33" s="296"/>
      <c r="CA33" s="296"/>
      <c r="CB33" s="296"/>
      <c r="CC33" s="296"/>
      <c r="CD33" s="296"/>
      <c r="CE33" s="296"/>
      <c r="CF33" s="296"/>
      <c r="CG33" s="296"/>
      <c r="CH33" s="296"/>
      <c r="CI33" s="296"/>
      <c r="CJ33" s="296"/>
      <c r="CK33" s="296"/>
      <c r="CL33" s="296"/>
      <c r="CM33" s="296"/>
      <c r="CN33" s="296"/>
      <c r="CO33" s="296"/>
      <c r="CP33" s="297"/>
      <c r="CQ33" s="168"/>
      <c r="CR33" s="295"/>
      <c r="CS33" s="296"/>
      <c r="CT33" s="296"/>
      <c r="CU33" s="296"/>
      <c r="CV33" s="296"/>
      <c r="CW33" s="296"/>
      <c r="CX33" s="296"/>
      <c r="CY33" s="296"/>
      <c r="CZ33" s="296"/>
      <c r="DA33" s="296"/>
      <c r="DB33" s="296"/>
      <c r="DC33" s="296"/>
      <c r="DD33" s="296"/>
      <c r="DE33" s="296"/>
      <c r="DF33" s="296"/>
      <c r="DG33" s="296"/>
      <c r="DH33" s="296"/>
      <c r="DI33" s="297"/>
      <c r="DJ33" s="175"/>
      <c r="DK33" s="295"/>
      <c r="DL33" s="296"/>
      <c r="DM33" s="296"/>
      <c r="DN33" s="296"/>
      <c r="DO33" s="296"/>
      <c r="DP33" s="296"/>
      <c r="DQ33" s="296"/>
      <c r="DR33" s="296"/>
      <c r="DS33" s="296"/>
      <c r="DT33" s="296"/>
      <c r="DU33" s="296"/>
      <c r="DV33" s="296"/>
      <c r="DW33" s="296"/>
      <c r="DX33" s="296"/>
      <c r="DY33" s="296"/>
      <c r="DZ33" s="296"/>
      <c r="EA33" s="296"/>
      <c r="EB33" s="297"/>
      <c r="EC33" s="175"/>
      <c r="ED33" s="241" t="s">
        <v>253</v>
      </c>
      <c r="EE33" s="242"/>
      <c r="EF33" s="243"/>
      <c r="EG33" s="231" t="s">
        <v>533</v>
      </c>
      <c r="EH33" s="232"/>
      <c r="EI33" s="244"/>
      <c r="EJ33" s="126" t="s">
        <v>754</v>
      </c>
      <c r="EK33" s="231" t="s">
        <v>761</v>
      </c>
      <c r="EL33" s="244"/>
      <c r="EM33" s="245" t="s">
        <v>253</v>
      </c>
      <c r="EN33" s="245"/>
      <c r="EO33" s="245"/>
      <c r="EP33" s="231" t="s">
        <v>534</v>
      </c>
      <c r="EQ33" s="232"/>
      <c r="ER33" s="232"/>
      <c r="ES33" s="126" t="s">
        <v>754</v>
      </c>
      <c r="ET33" s="232" t="s">
        <v>926</v>
      </c>
      <c r="EU33" s="233"/>
      <c r="EV33" s="158"/>
      <c r="EW33" s="241" t="s">
        <v>253</v>
      </c>
      <c r="EX33" s="242"/>
      <c r="EY33" s="243"/>
      <c r="EZ33" s="231" t="s">
        <v>555</v>
      </c>
      <c r="FA33" s="232"/>
      <c r="FB33" s="244"/>
      <c r="FC33" s="126" t="s">
        <v>754</v>
      </c>
      <c r="FD33" s="231" t="s">
        <v>769</v>
      </c>
      <c r="FE33" s="244"/>
      <c r="FF33" s="245" t="s">
        <v>253</v>
      </c>
      <c r="FG33" s="245"/>
      <c r="FH33" s="245"/>
      <c r="FI33" s="231" t="s">
        <v>556</v>
      </c>
      <c r="FJ33" s="232"/>
      <c r="FK33" s="232"/>
      <c r="FL33" s="126" t="s">
        <v>754</v>
      </c>
      <c r="FM33" s="232" t="s">
        <v>770</v>
      </c>
      <c r="FN33" s="233"/>
      <c r="FO33" s="158"/>
      <c r="FP33" s="241" t="s">
        <v>253</v>
      </c>
      <c r="FQ33" s="242"/>
      <c r="FR33" s="243"/>
      <c r="FS33" s="231" t="s">
        <v>272</v>
      </c>
      <c r="FT33" s="232"/>
      <c r="FU33" s="244"/>
      <c r="FV33" s="126" t="s">
        <v>754</v>
      </c>
      <c r="FW33" s="231" t="s">
        <v>781</v>
      </c>
      <c r="FX33" s="244"/>
      <c r="FY33" s="245" t="s">
        <v>253</v>
      </c>
      <c r="FZ33" s="245"/>
      <c r="GA33" s="245"/>
      <c r="GB33" s="231" t="s">
        <v>273</v>
      </c>
      <c r="GC33" s="232"/>
      <c r="GD33" s="232"/>
      <c r="GE33" s="126" t="s">
        <v>754</v>
      </c>
      <c r="GF33" s="232" t="s">
        <v>783</v>
      </c>
      <c r="GG33" s="233"/>
      <c r="GH33" s="158"/>
      <c r="GI33" s="241" t="s">
        <v>253</v>
      </c>
      <c r="GJ33" s="242"/>
      <c r="GK33" s="243"/>
      <c r="GL33" s="231" t="s">
        <v>734</v>
      </c>
      <c r="GM33" s="232"/>
      <c r="GN33" s="244"/>
      <c r="GO33" s="126" t="s">
        <v>754</v>
      </c>
      <c r="GP33" s="231" t="s">
        <v>799</v>
      </c>
      <c r="GQ33" s="244"/>
      <c r="GR33" s="245" t="s">
        <v>253</v>
      </c>
      <c r="GS33" s="245"/>
      <c r="GT33" s="245"/>
      <c r="GU33" s="231"/>
      <c r="GV33" s="232"/>
      <c r="GW33" s="232"/>
      <c r="GX33" s="126" t="s">
        <v>754</v>
      </c>
      <c r="GY33" s="232"/>
      <c r="GZ33" s="233"/>
      <c r="HA33" s="158"/>
      <c r="HB33" s="229" t="s">
        <v>271</v>
      </c>
      <c r="HC33" s="206"/>
      <c r="HD33" s="207"/>
      <c r="HE33" s="204" t="s">
        <v>1004</v>
      </c>
      <c r="HF33" s="204"/>
      <c r="HG33" s="204"/>
      <c r="HH33" s="204" t="s">
        <v>1005</v>
      </c>
      <c r="HI33" s="204"/>
      <c r="HJ33" s="204"/>
      <c r="HK33" s="205" t="s">
        <v>271</v>
      </c>
      <c r="HL33" s="206"/>
      <c r="HM33" s="207"/>
      <c r="HN33" s="211" t="s">
        <v>1018</v>
      </c>
      <c r="HO33" s="212"/>
      <c r="HP33" s="212"/>
      <c r="HQ33" s="212" t="s">
        <v>1019</v>
      </c>
      <c r="HR33" s="212"/>
      <c r="HS33" s="213"/>
      <c r="HT33" s="132"/>
      <c r="HU33" s="140"/>
      <c r="HV33" s="132"/>
      <c r="HW33" s="132"/>
      <c r="HX33" s="132"/>
      <c r="HY33" s="132"/>
      <c r="HZ33" s="132"/>
      <c r="IA33" s="132"/>
      <c r="IB33" s="132"/>
      <c r="IC33" s="132"/>
      <c r="ID33" s="132"/>
      <c r="IE33" s="132"/>
      <c r="IF33" s="132"/>
      <c r="IG33" s="132"/>
      <c r="IH33" s="132"/>
      <c r="II33" s="132"/>
      <c r="IJ33" s="132"/>
      <c r="IK33" s="132"/>
      <c r="IL33" s="133"/>
      <c r="IM33" s="132"/>
      <c r="IN33" s="140"/>
      <c r="IO33" s="132"/>
      <c r="IP33" s="132"/>
      <c r="IQ33" s="132"/>
      <c r="IR33" s="132"/>
      <c r="IS33" s="132"/>
      <c r="IT33" s="132"/>
      <c r="IU33" s="132"/>
      <c r="IV33" s="132"/>
      <c r="IW33" s="132"/>
      <c r="IX33" s="132"/>
      <c r="IY33" s="132"/>
      <c r="IZ33" s="132"/>
      <c r="JA33" s="132"/>
      <c r="JB33" s="132"/>
      <c r="JC33" s="132"/>
      <c r="JD33" s="132"/>
      <c r="JE33" s="133"/>
      <c r="JG33" s="140"/>
      <c r="JH33" s="132"/>
      <c r="JI33" s="132"/>
      <c r="JJ33" s="132"/>
      <c r="JK33" s="132"/>
      <c r="JL33" s="132"/>
      <c r="JM33" s="132"/>
      <c r="JN33" s="132"/>
      <c r="JO33" s="132"/>
      <c r="JP33" s="132"/>
      <c r="JQ33" s="132"/>
      <c r="JR33" s="132"/>
      <c r="JS33" s="132"/>
      <c r="JT33" s="132"/>
      <c r="JU33" s="132"/>
      <c r="JV33" s="132"/>
      <c r="JW33" s="132"/>
      <c r="JX33" s="133"/>
    </row>
    <row r="34" spans="1:284" ht="15" customHeight="1" thickBot="1" x14ac:dyDescent="0.35">
      <c r="A34" s="105"/>
      <c r="B34" s="103"/>
      <c r="C34" s="103"/>
      <c r="D34" s="103"/>
      <c r="E34" s="103"/>
      <c r="F34" s="103"/>
      <c r="G34" s="103"/>
      <c r="H34" s="103"/>
      <c r="I34" s="103"/>
      <c r="J34" s="103"/>
      <c r="K34" s="103"/>
      <c r="L34" s="103"/>
      <c r="M34" s="103"/>
      <c r="N34" s="103"/>
      <c r="O34" s="103"/>
      <c r="P34" s="103"/>
      <c r="Q34" s="103"/>
      <c r="R34" s="104"/>
      <c r="S34" s="168"/>
      <c r="T34" s="295"/>
      <c r="U34" s="296"/>
      <c r="V34" s="296"/>
      <c r="W34" s="296"/>
      <c r="X34" s="296"/>
      <c r="Y34" s="296"/>
      <c r="Z34" s="296"/>
      <c r="AA34" s="296"/>
      <c r="AB34" s="296"/>
      <c r="AC34" s="296"/>
      <c r="AD34" s="296"/>
      <c r="AE34" s="296"/>
      <c r="AF34" s="296"/>
      <c r="AG34" s="296"/>
      <c r="AH34" s="296"/>
      <c r="AI34" s="296"/>
      <c r="AJ34" s="296"/>
      <c r="AK34" s="297"/>
      <c r="AL34" s="168"/>
      <c r="AM34" s="202" t="s">
        <v>396</v>
      </c>
      <c r="AN34" s="202"/>
      <c r="AO34" s="202"/>
      <c r="AP34" s="197" t="s">
        <v>423</v>
      </c>
      <c r="AQ34" s="197"/>
      <c r="AR34" s="197"/>
      <c r="AS34" s="197" t="s">
        <v>442</v>
      </c>
      <c r="AT34" s="197"/>
      <c r="AU34" s="197"/>
      <c r="AV34" s="197" t="s">
        <v>461</v>
      </c>
      <c r="AW34" s="197"/>
      <c r="AX34" s="198"/>
      <c r="AY34" s="280" t="s">
        <v>513</v>
      </c>
      <c r="AZ34" s="281"/>
      <c r="BA34" s="281"/>
      <c r="BB34" s="129" t="s">
        <v>514</v>
      </c>
      <c r="BC34" s="274">
        <v>403</v>
      </c>
      <c r="BD34" s="274"/>
      <c r="BE34" s="168"/>
      <c r="BF34" s="295"/>
      <c r="BG34" s="296"/>
      <c r="BH34" s="296"/>
      <c r="BI34" s="296"/>
      <c r="BJ34" s="296"/>
      <c r="BK34" s="296"/>
      <c r="BL34" s="296"/>
      <c r="BM34" s="296"/>
      <c r="BN34" s="296"/>
      <c r="BO34" s="296"/>
      <c r="BP34" s="296"/>
      <c r="BQ34" s="296"/>
      <c r="BR34" s="296"/>
      <c r="BS34" s="296"/>
      <c r="BT34" s="296"/>
      <c r="BU34" s="296"/>
      <c r="BV34" s="296"/>
      <c r="BW34" s="297"/>
      <c r="BX34" s="168"/>
      <c r="BY34" s="295"/>
      <c r="BZ34" s="296"/>
      <c r="CA34" s="296"/>
      <c r="CB34" s="296"/>
      <c r="CC34" s="296"/>
      <c r="CD34" s="296"/>
      <c r="CE34" s="296"/>
      <c r="CF34" s="296"/>
      <c r="CG34" s="296"/>
      <c r="CH34" s="296"/>
      <c r="CI34" s="296"/>
      <c r="CJ34" s="296"/>
      <c r="CK34" s="296"/>
      <c r="CL34" s="296"/>
      <c r="CM34" s="296"/>
      <c r="CN34" s="296"/>
      <c r="CO34" s="296"/>
      <c r="CP34" s="297"/>
      <c r="CQ34" s="168"/>
      <c r="CR34" s="295"/>
      <c r="CS34" s="296"/>
      <c r="CT34" s="296"/>
      <c r="CU34" s="296"/>
      <c r="CV34" s="296"/>
      <c r="CW34" s="296"/>
      <c r="CX34" s="296"/>
      <c r="CY34" s="296"/>
      <c r="CZ34" s="296"/>
      <c r="DA34" s="296"/>
      <c r="DB34" s="296"/>
      <c r="DC34" s="296"/>
      <c r="DD34" s="296"/>
      <c r="DE34" s="296"/>
      <c r="DF34" s="296"/>
      <c r="DG34" s="296"/>
      <c r="DH34" s="296"/>
      <c r="DI34" s="297"/>
      <c r="DJ34" s="175"/>
      <c r="DK34" s="295"/>
      <c r="DL34" s="296"/>
      <c r="DM34" s="296"/>
      <c r="DN34" s="296"/>
      <c r="DO34" s="296"/>
      <c r="DP34" s="296"/>
      <c r="DQ34" s="296"/>
      <c r="DR34" s="296"/>
      <c r="DS34" s="296"/>
      <c r="DT34" s="296"/>
      <c r="DU34" s="296"/>
      <c r="DV34" s="296"/>
      <c r="DW34" s="296"/>
      <c r="DX34" s="296"/>
      <c r="DY34" s="296"/>
      <c r="DZ34" s="296"/>
      <c r="EA34" s="296"/>
      <c r="EB34" s="297"/>
      <c r="EC34" s="175"/>
      <c r="ED34" s="246" t="s">
        <v>255</v>
      </c>
      <c r="EE34" s="247"/>
      <c r="EF34" s="247"/>
      <c r="EG34" s="284" t="s">
        <v>597</v>
      </c>
      <c r="EH34" s="284"/>
      <c r="EI34" s="284"/>
      <c r="EJ34" s="284"/>
      <c r="EK34" s="284"/>
      <c r="EL34" s="284"/>
      <c r="EM34" s="247" t="s">
        <v>255</v>
      </c>
      <c r="EN34" s="247"/>
      <c r="EO34" s="247"/>
      <c r="EP34" s="285" t="s">
        <v>600</v>
      </c>
      <c r="EQ34" s="286"/>
      <c r="ER34" s="286"/>
      <c r="ES34" s="286"/>
      <c r="ET34" s="286"/>
      <c r="EU34" s="287"/>
      <c r="EV34" s="158"/>
      <c r="EW34" s="246" t="s">
        <v>255</v>
      </c>
      <c r="EX34" s="247"/>
      <c r="EY34" s="247"/>
      <c r="EZ34" s="284" t="s">
        <v>661</v>
      </c>
      <c r="FA34" s="284"/>
      <c r="FB34" s="284"/>
      <c r="FC34" s="284"/>
      <c r="FD34" s="284"/>
      <c r="FE34" s="284"/>
      <c r="FF34" s="247" t="s">
        <v>255</v>
      </c>
      <c r="FG34" s="247"/>
      <c r="FH34" s="247"/>
      <c r="FI34" s="285" t="s">
        <v>664</v>
      </c>
      <c r="FJ34" s="286"/>
      <c r="FK34" s="286"/>
      <c r="FL34" s="286"/>
      <c r="FM34" s="286"/>
      <c r="FN34" s="287"/>
      <c r="FO34" s="158"/>
      <c r="FP34" s="246" t="s">
        <v>255</v>
      </c>
      <c r="FQ34" s="247"/>
      <c r="FR34" s="247"/>
      <c r="FS34" s="284" t="s">
        <v>700</v>
      </c>
      <c r="FT34" s="284"/>
      <c r="FU34" s="284"/>
      <c r="FV34" s="284"/>
      <c r="FW34" s="284"/>
      <c r="FX34" s="284"/>
      <c r="FY34" s="247" t="s">
        <v>255</v>
      </c>
      <c r="FZ34" s="247"/>
      <c r="GA34" s="247"/>
      <c r="GB34" s="285" t="s">
        <v>703</v>
      </c>
      <c r="GC34" s="286"/>
      <c r="GD34" s="286"/>
      <c r="GE34" s="286"/>
      <c r="GF34" s="286"/>
      <c r="GG34" s="287"/>
      <c r="GH34" s="158"/>
      <c r="GI34" s="246" t="s">
        <v>255</v>
      </c>
      <c r="GJ34" s="247"/>
      <c r="GK34" s="247"/>
      <c r="GL34" s="284" t="s">
        <v>735</v>
      </c>
      <c r="GM34" s="284"/>
      <c r="GN34" s="284"/>
      <c r="GO34" s="284"/>
      <c r="GP34" s="284"/>
      <c r="GQ34" s="284"/>
      <c r="GR34" s="247" t="s">
        <v>255</v>
      </c>
      <c r="GS34" s="247"/>
      <c r="GT34" s="247"/>
      <c r="GU34" s="285"/>
      <c r="GV34" s="286"/>
      <c r="GW34" s="286"/>
      <c r="GX34" s="286"/>
      <c r="GY34" s="286"/>
      <c r="GZ34" s="287"/>
      <c r="HA34" s="158"/>
      <c r="HB34" s="230"/>
      <c r="HC34" s="209"/>
      <c r="HD34" s="210"/>
      <c r="HE34" s="214" t="s">
        <v>1080</v>
      </c>
      <c r="HF34" s="215"/>
      <c r="HG34" s="215"/>
      <c r="HH34" s="215"/>
      <c r="HI34" s="215"/>
      <c r="HJ34" s="216"/>
      <c r="HK34" s="208"/>
      <c r="HL34" s="209"/>
      <c r="HM34" s="210"/>
      <c r="HN34" s="214" t="s">
        <v>1081</v>
      </c>
      <c r="HO34" s="215"/>
      <c r="HP34" s="215"/>
      <c r="HQ34" s="215"/>
      <c r="HR34" s="215"/>
      <c r="HS34" s="217"/>
      <c r="HT34" s="132"/>
      <c r="HU34" s="140"/>
      <c r="HV34" s="132"/>
      <c r="HW34" s="132"/>
      <c r="HX34" s="132"/>
      <c r="HY34" s="132"/>
      <c r="HZ34" s="132"/>
      <c r="IA34" s="132"/>
      <c r="IB34" s="132"/>
      <c r="IC34" s="132"/>
      <c r="ID34" s="132"/>
      <c r="IE34" s="132"/>
      <c r="IF34" s="132"/>
      <c r="IG34" s="132"/>
      <c r="IH34" s="132"/>
      <c r="II34" s="132"/>
      <c r="IJ34" s="132"/>
      <c r="IK34" s="132"/>
      <c r="IL34" s="133"/>
      <c r="IM34" s="132"/>
      <c r="IN34" s="140"/>
      <c r="IO34" s="132"/>
      <c r="IP34" s="132"/>
      <c r="IQ34" s="132"/>
      <c r="IR34" s="132"/>
      <c r="IS34" s="132"/>
      <c r="IT34" s="132"/>
      <c r="IU34" s="132"/>
      <c r="IV34" s="132"/>
      <c r="IW34" s="132"/>
      <c r="IX34" s="132"/>
      <c r="IY34" s="132"/>
      <c r="IZ34" s="132"/>
      <c r="JA34" s="132"/>
      <c r="JB34" s="132"/>
      <c r="JC34" s="132"/>
      <c r="JD34" s="132"/>
      <c r="JE34" s="133"/>
      <c r="JG34" s="140"/>
      <c r="JH34" s="132"/>
      <c r="JI34" s="132"/>
      <c r="JJ34" s="132"/>
      <c r="JK34" s="132"/>
      <c r="JL34" s="132"/>
      <c r="JM34" s="132"/>
      <c r="JN34" s="132"/>
      <c r="JO34" s="132"/>
      <c r="JP34" s="132"/>
      <c r="JQ34" s="132"/>
      <c r="JR34" s="132"/>
      <c r="JS34" s="132"/>
      <c r="JT34" s="132"/>
      <c r="JU34" s="132"/>
      <c r="JV34" s="132"/>
      <c r="JW34" s="132"/>
      <c r="JX34" s="133"/>
    </row>
    <row r="35" spans="1:284" ht="15" customHeight="1" thickTop="1" x14ac:dyDescent="0.3">
      <c r="A35" s="105"/>
      <c r="B35" s="103"/>
      <c r="C35" s="103"/>
      <c r="D35" s="103"/>
      <c r="E35" s="103"/>
      <c r="F35" s="103"/>
      <c r="G35" s="103"/>
      <c r="H35" s="103"/>
      <c r="I35" s="103"/>
      <c r="J35" s="103"/>
      <c r="K35" s="103"/>
      <c r="L35" s="103"/>
      <c r="M35" s="103"/>
      <c r="N35" s="103"/>
      <c r="O35" s="103"/>
      <c r="P35" s="103"/>
      <c r="Q35" s="103"/>
      <c r="R35" s="104"/>
      <c r="S35" s="168"/>
      <c r="T35" s="295"/>
      <c r="U35" s="296"/>
      <c r="V35" s="296"/>
      <c r="W35" s="296"/>
      <c r="X35" s="296"/>
      <c r="Y35" s="296"/>
      <c r="Z35" s="296"/>
      <c r="AA35" s="296"/>
      <c r="AB35" s="296"/>
      <c r="AC35" s="296"/>
      <c r="AD35" s="296"/>
      <c r="AE35" s="296"/>
      <c r="AF35" s="296"/>
      <c r="AG35" s="296"/>
      <c r="AH35" s="296"/>
      <c r="AI35" s="296"/>
      <c r="AJ35" s="296"/>
      <c r="AK35" s="297"/>
      <c r="AL35" s="168"/>
      <c r="AM35" s="199" t="s">
        <v>397</v>
      </c>
      <c r="AN35" s="199"/>
      <c r="AO35" s="199"/>
      <c r="AP35" s="200" t="s">
        <v>424</v>
      </c>
      <c r="AQ35" s="200"/>
      <c r="AR35" s="200"/>
      <c r="AS35" s="200" t="s">
        <v>443</v>
      </c>
      <c r="AT35" s="200"/>
      <c r="AU35" s="200"/>
      <c r="AV35" s="200" t="s">
        <v>462</v>
      </c>
      <c r="AW35" s="200"/>
      <c r="AX35" s="201"/>
      <c r="AY35" s="282" t="s">
        <v>515</v>
      </c>
      <c r="AZ35" s="202"/>
      <c r="BA35" s="202"/>
      <c r="BB35" s="128" t="s">
        <v>516</v>
      </c>
      <c r="BC35" s="197">
        <v>217</v>
      </c>
      <c r="BD35" s="197"/>
      <c r="BE35" s="168"/>
      <c r="BF35" s="295"/>
      <c r="BG35" s="296"/>
      <c r="BH35" s="296"/>
      <c r="BI35" s="296"/>
      <c r="BJ35" s="296"/>
      <c r="BK35" s="296"/>
      <c r="BL35" s="296"/>
      <c r="BM35" s="296"/>
      <c r="BN35" s="296"/>
      <c r="BO35" s="296"/>
      <c r="BP35" s="296"/>
      <c r="BQ35" s="296"/>
      <c r="BR35" s="296"/>
      <c r="BS35" s="296"/>
      <c r="BT35" s="296"/>
      <c r="BU35" s="296"/>
      <c r="BV35" s="296"/>
      <c r="BW35" s="297"/>
      <c r="BX35" s="168"/>
      <c r="BY35" s="295"/>
      <c r="BZ35" s="296"/>
      <c r="CA35" s="296"/>
      <c r="CB35" s="296"/>
      <c r="CC35" s="296"/>
      <c r="CD35" s="296"/>
      <c r="CE35" s="296"/>
      <c r="CF35" s="296"/>
      <c r="CG35" s="296"/>
      <c r="CH35" s="296"/>
      <c r="CI35" s="296"/>
      <c r="CJ35" s="296"/>
      <c r="CK35" s="296"/>
      <c r="CL35" s="296"/>
      <c r="CM35" s="296"/>
      <c r="CN35" s="296"/>
      <c r="CO35" s="296"/>
      <c r="CP35" s="297"/>
      <c r="CQ35" s="168"/>
      <c r="CR35" s="295"/>
      <c r="CS35" s="296"/>
      <c r="CT35" s="296"/>
      <c r="CU35" s="296"/>
      <c r="CV35" s="296"/>
      <c r="CW35" s="296"/>
      <c r="CX35" s="296"/>
      <c r="CY35" s="296"/>
      <c r="CZ35" s="296"/>
      <c r="DA35" s="296"/>
      <c r="DB35" s="296"/>
      <c r="DC35" s="296"/>
      <c r="DD35" s="296"/>
      <c r="DE35" s="296"/>
      <c r="DF35" s="296"/>
      <c r="DG35" s="296"/>
      <c r="DH35" s="296"/>
      <c r="DI35" s="297"/>
      <c r="DJ35" s="175"/>
      <c r="DK35" s="295"/>
      <c r="DL35" s="296"/>
      <c r="DM35" s="296"/>
      <c r="DN35" s="296"/>
      <c r="DO35" s="296"/>
      <c r="DP35" s="296"/>
      <c r="DQ35" s="296"/>
      <c r="DR35" s="296"/>
      <c r="DS35" s="296"/>
      <c r="DT35" s="296"/>
      <c r="DU35" s="296"/>
      <c r="DV35" s="296"/>
      <c r="DW35" s="296"/>
      <c r="DX35" s="296"/>
      <c r="DY35" s="296"/>
      <c r="DZ35" s="296"/>
      <c r="EA35" s="296"/>
      <c r="EB35" s="297"/>
      <c r="EC35" s="175"/>
      <c r="ED35" s="229" t="s">
        <v>271</v>
      </c>
      <c r="EE35" s="206"/>
      <c r="EF35" s="207"/>
      <c r="EG35" s="204" t="s">
        <v>598</v>
      </c>
      <c r="EH35" s="204"/>
      <c r="EI35" s="204"/>
      <c r="EJ35" s="204" t="s">
        <v>599</v>
      </c>
      <c r="EK35" s="204"/>
      <c r="EL35" s="204"/>
      <c r="EM35" s="205" t="s">
        <v>271</v>
      </c>
      <c r="EN35" s="206"/>
      <c r="EO35" s="207"/>
      <c r="EP35" s="211" t="s">
        <v>601</v>
      </c>
      <c r="EQ35" s="212"/>
      <c r="ER35" s="212"/>
      <c r="ES35" s="212" t="s">
        <v>602</v>
      </c>
      <c r="ET35" s="212"/>
      <c r="EU35" s="213"/>
      <c r="EV35" s="158"/>
      <c r="EW35" s="229" t="s">
        <v>271</v>
      </c>
      <c r="EX35" s="206"/>
      <c r="EY35" s="207"/>
      <c r="EZ35" s="204" t="s">
        <v>662</v>
      </c>
      <c r="FA35" s="204"/>
      <c r="FB35" s="204"/>
      <c r="FC35" s="204" t="s">
        <v>663</v>
      </c>
      <c r="FD35" s="204"/>
      <c r="FE35" s="204"/>
      <c r="FF35" s="205" t="s">
        <v>271</v>
      </c>
      <c r="FG35" s="206"/>
      <c r="FH35" s="207"/>
      <c r="FI35" s="211" t="s">
        <v>665</v>
      </c>
      <c r="FJ35" s="212"/>
      <c r="FK35" s="212"/>
      <c r="FL35" s="212" t="s">
        <v>984</v>
      </c>
      <c r="FM35" s="212"/>
      <c r="FN35" s="213"/>
      <c r="FO35" s="158"/>
      <c r="FP35" s="229" t="s">
        <v>271</v>
      </c>
      <c r="FQ35" s="206"/>
      <c r="FR35" s="207"/>
      <c r="FS35" s="204" t="s">
        <v>701</v>
      </c>
      <c r="FT35" s="204"/>
      <c r="FU35" s="204"/>
      <c r="FV35" s="204" t="s">
        <v>702</v>
      </c>
      <c r="FW35" s="204"/>
      <c r="FX35" s="204"/>
      <c r="FY35" s="205" t="s">
        <v>271</v>
      </c>
      <c r="FZ35" s="206"/>
      <c r="GA35" s="207"/>
      <c r="GB35" s="211" t="s">
        <v>704</v>
      </c>
      <c r="GC35" s="212"/>
      <c r="GD35" s="212"/>
      <c r="GE35" s="212" t="s">
        <v>705</v>
      </c>
      <c r="GF35" s="212"/>
      <c r="GG35" s="213"/>
      <c r="GH35" s="158"/>
      <c r="GI35" s="229" t="s">
        <v>271</v>
      </c>
      <c r="GJ35" s="206"/>
      <c r="GK35" s="207"/>
      <c r="GL35" s="204" t="s">
        <v>752</v>
      </c>
      <c r="GM35" s="204"/>
      <c r="GN35" s="204"/>
      <c r="GO35" s="204" t="s">
        <v>753</v>
      </c>
      <c r="GP35" s="204"/>
      <c r="GQ35" s="204"/>
      <c r="GR35" s="205" t="s">
        <v>271</v>
      </c>
      <c r="GS35" s="206"/>
      <c r="GT35" s="207"/>
      <c r="GU35" s="211"/>
      <c r="GV35" s="212"/>
      <c r="GW35" s="212"/>
      <c r="GX35" s="212"/>
      <c r="GY35" s="212"/>
      <c r="GZ35" s="213"/>
      <c r="HA35" s="162"/>
      <c r="HB35" s="241" t="s">
        <v>253</v>
      </c>
      <c r="HC35" s="242"/>
      <c r="HD35" s="243"/>
      <c r="HE35" s="231" t="s">
        <v>875</v>
      </c>
      <c r="HF35" s="232"/>
      <c r="HG35" s="244"/>
      <c r="HH35" s="126" t="s">
        <v>754</v>
      </c>
      <c r="HI35" s="231" t="s">
        <v>890</v>
      </c>
      <c r="HJ35" s="244"/>
      <c r="HK35" s="245" t="s">
        <v>253</v>
      </c>
      <c r="HL35" s="245"/>
      <c r="HM35" s="245"/>
      <c r="HN35" s="231" t="s">
        <v>876</v>
      </c>
      <c r="HO35" s="232"/>
      <c r="HP35" s="244"/>
      <c r="HQ35" s="126" t="s">
        <v>754</v>
      </c>
      <c r="HR35" s="231" t="s">
        <v>893</v>
      </c>
      <c r="HS35" s="233"/>
      <c r="HT35" s="140"/>
      <c r="HU35" s="140"/>
      <c r="HV35" s="132"/>
      <c r="HW35" s="132"/>
      <c r="HX35" s="132"/>
      <c r="HY35" s="132"/>
      <c r="HZ35" s="132"/>
      <c r="IA35" s="132"/>
      <c r="IB35" s="132"/>
      <c r="IC35" s="132"/>
      <c r="ID35" s="132"/>
      <c r="IE35" s="132"/>
      <c r="IF35" s="132"/>
      <c r="IG35" s="132"/>
      <c r="IH35" s="132"/>
      <c r="II35" s="132"/>
      <c r="IJ35" s="132"/>
      <c r="IK35" s="132"/>
      <c r="IL35" s="133"/>
      <c r="IM35" s="140"/>
      <c r="IN35" s="140"/>
      <c r="IO35" s="132"/>
      <c r="IP35" s="132"/>
      <c r="IQ35" s="132"/>
      <c r="IR35" s="132"/>
      <c r="IS35" s="132"/>
      <c r="IT35" s="132"/>
      <c r="IU35" s="132"/>
      <c r="IV35" s="132"/>
      <c r="IW35" s="132"/>
      <c r="IX35" s="132"/>
      <c r="IY35" s="132"/>
      <c r="IZ35" s="132"/>
      <c r="JA35" s="132"/>
      <c r="JB35" s="132"/>
      <c r="JC35" s="132"/>
      <c r="JD35" s="132"/>
      <c r="JE35" s="133"/>
      <c r="JG35" s="140"/>
      <c r="JH35" s="132"/>
      <c r="JI35" s="132"/>
      <c r="JJ35" s="132"/>
      <c r="JK35" s="132"/>
      <c r="JL35" s="132"/>
      <c r="JM35" s="132"/>
      <c r="JN35" s="132"/>
      <c r="JO35" s="132"/>
      <c r="JP35" s="132"/>
      <c r="JQ35" s="132"/>
      <c r="JR35" s="132"/>
      <c r="JS35" s="132"/>
      <c r="JT35" s="132"/>
      <c r="JU35" s="132"/>
      <c r="JV35" s="132"/>
      <c r="JW35" s="132"/>
      <c r="JX35" s="133"/>
    </row>
    <row r="36" spans="1:284" ht="15" customHeight="1" thickBot="1" x14ac:dyDescent="0.35">
      <c r="A36" s="105"/>
      <c r="B36" s="103"/>
      <c r="C36" s="103"/>
      <c r="D36" s="103"/>
      <c r="E36" s="103"/>
      <c r="F36" s="103"/>
      <c r="G36" s="103"/>
      <c r="H36" s="103"/>
      <c r="I36" s="103"/>
      <c r="J36" s="103"/>
      <c r="K36" s="103"/>
      <c r="L36" s="103"/>
      <c r="M36" s="103"/>
      <c r="N36" s="103"/>
      <c r="O36" s="103"/>
      <c r="P36" s="103"/>
      <c r="Q36" s="103"/>
      <c r="R36" s="104"/>
      <c r="S36" s="168"/>
      <c r="T36" s="295"/>
      <c r="U36" s="296"/>
      <c r="V36" s="296"/>
      <c r="W36" s="296"/>
      <c r="X36" s="296"/>
      <c r="Y36" s="296"/>
      <c r="Z36" s="296"/>
      <c r="AA36" s="296"/>
      <c r="AB36" s="296"/>
      <c r="AC36" s="296"/>
      <c r="AD36" s="296"/>
      <c r="AE36" s="296"/>
      <c r="AF36" s="296"/>
      <c r="AG36" s="296"/>
      <c r="AH36" s="296"/>
      <c r="AI36" s="296"/>
      <c r="AJ36" s="296"/>
      <c r="AK36" s="297"/>
      <c r="AL36" s="168"/>
      <c r="AM36" s="202" t="s">
        <v>398</v>
      </c>
      <c r="AN36" s="202"/>
      <c r="AO36" s="202"/>
      <c r="AP36" s="197" t="s">
        <v>425</v>
      </c>
      <c r="AQ36" s="197"/>
      <c r="AR36" s="197"/>
      <c r="AS36" s="197" t="s">
        <v>444</v>
      </c>
      <c r="AT36" s="197"/>
      <c r="AU36" s="197"/>
      <c r="AV36" s="197" t="s">
        <v>463</v>
      </c>
      <c r="AW36" s="197"/>
      <c r="AX36" s="198"/>
      <c r="AY36" s="283" t="s">
        <v>517</v>
      </c>
      <c r="AZ36" s="199"/>
      <c r="BA36" s="199"/>
      <c r="BB36" s="127" t="s">
        <v>518</v>
      </c>
      <c r="BC36" s="200">
        <v>326</v>
      </c>
      <c r="BD36" s="200"/>
      <c r="BE36" s="168"/>
      <c r="BF36" s="295"/>
      <c r="BG36" s="296"/>
      <c r="BH36" s="296"/>
      <c r="BI36" s="296"/>
      <c r="BJ36" s="296"/>
      <c r="BK36" s="296"/>
      <c r="BL36" s="296"/>
      <c r="BM36" s="296"/>
      <c r="BN36" s="296"/>
      <c r="BO36" s="296"/>
      <c r="BP36" s="296"/>
      <c r="BQ36" s="296"/>
      <c r="BR36" s="296"/>
      <c r="BS36" s="296"/>
      <c r="BT36" s="296"/>
      <c r="BU36" s="296"/>
      <c r="BV36" s="296"/>
      <c r="BW36" s="297"/>
      <c r="BX36" s="168"/>
      <c r="BY36" s="295"/>
      <c r="BZ36" s="296"/>
      <c r="CA36" s="296"/>
      <c r="CB36" s="296"/>
      <c r="CC36" s="296"/>
      <c r="CD36" s="296"/>
      <c r="CE36" s="296"/>
      <c r="CF36" s="296"/>
      <c r="CG36" s="296"/>
      <c r="CH36" s="296"/>
      <c r="CI36" s="296"/>
      <c r="CJ36" s="296"/>
      <c r="CK36" s="296"/>
      <c r="CL36" s="296"/>
      <c r="CM36" s="296"/>
      <c r="CN36" s="296"/>
      <c r="CO36" s="296"/>
      <c r="CP36" s="297"/>
      <c r="CQ36" s="168"/>
      <c r="CR36" s="295"/>
      <c r="CS36" s="296"/>
      <c r="CT36" s="296"/>
      <c r="CU36" s="296"/>
      <c r="CV36" s="296"/>
      <c r="CW36" s="296"/>
      <c r="CX36" s="296"/>
      <c r="CY36" s="296"/>
      <c r="CZ36" s="296"/>
      <c r="DA36" s="296"/>
      <c r="DB36" s="296"/>
      <c r="DC36" s="296"/>
      <c r="DD36" s="296"/>
      <c r="DE36" s="296"/>
      <c r="DF36" s="296"/>
      <c r="DG36" s="296"/>
      <c r="DH36" s="296"/>
      <c r="DI36" s="297"/>
      <c r="DJ36" s="175"/>
      <c r="DK36" s="295"/>
      <c r="DL36" s="296"/>
      <c r="DM36" s="296"/>
      <c r="DN36" s="296"/>
      <c r="DO36" s="296"/>
      <c r="DP36" s="296"/>
      <c r="DQ36" s="296"/>
      <c r="DR36" s="296"/>
      <c r="DS36" s="296"/>
      <c r="DT36" s="296"/>
      <c r="DU36" s="296"/>
      <c r="DV36" s="296"/>
      <c r="DW36" s="296"/>
      <c r="DX36" s="296"/>
      <c r="DY36" s="296"/>
      <c r="DZ36" s="296"/>
      <c r="EA36" s="296"/>
      <c r="EB36" s="297"/>
      <c r="EC36" s="175"/>
      <c r="ED36" s="230"/>
      <c r="EE36" s="209"/>
      <c r="EF36" s="210"/>
      <c r="EG36" s="214" t="s">
        <v>958</v>
      </c>
      <c r="EH36" s="215"/>
      <c r="EI36" s="215"/>
      <c r="EJ36" s="215"/>
      <c r="EK36" s="215"/>
      <c r="EL36" s="216"/>
      <c r="EM36" s="208"/>
      <c r="EN36" s="209"/>
      <c r="EO36" s="210"/>
      <c r="EP36" s="435" t="s">
        <v>959</v>
      </c>
      <c r="EQ36" s="436"/>
      <c r="ER36" s="436"/>
      <c r="ES36" s="436"/>
      <c r="ET36" s="436"/>
      <c r="EU36" s="437"/>
      <c r="EV36" s="158"/>
      <c r="EW36" s="230"/>
      <c r="EX36" s="209"/>
      <c r="EY36" s="210"/>
      <c r="EZ36" s="214" t="s">
        <v>1032</v>
      </c>
      <c r="FA36" s="215"/>
      <c r="FB36" s="215"/>
      <c r="FC36" s="215"/>
      <c r="FD36" s="215"/>
      <c r="FE36" s="216"/>
      <c r="FF36" s="208"/>
      <c r="FG36" s="209"/>
      <c r="FH36" s="210"/>
      <c r="FI36" s="214" t="s">
        <v>1033</v>
      </c>
      <c r="FJ36" s="215"/>
      <c r="FK36" s="215"/>
      <c r="FL36" s="215"/>
      <c r="FM36" s="215"/>
      <c r="FN36" s="217"/>
      <c r="FO36" s="158"/>
      <c r="FP36" s="230"/>
      <c r="FQ36" s="209"/>
      <c r="FR36" s="210"/>
      <c r="FS36" s="214" t="s">
        <v>1057</v>
      </c>
      <c r="FT36" s="215"/>
      <c r="FU36" s="215"/>
      <c r="FV36" s="215"/>
      <c r="FW36" s="215"/>
      <c r="FX36" s="216"/>
      <c r="FY36" s="208"/>
      <c r="FZ36" s="209"/>
      <c r="GA36" s="210"/>
      <c r="GB36" s="214" t="s">
        <v>1058</v>
      </c>
      <c r="GC36" s="215"/>
      <c r="GD36" s="215"/>
      <c r="GE36" s="215"/>
      <c r="GF36" s="215"/>
      <c r="GG36" s="217"/>
      <c r="GH36" s="158"/>
      <c r="GI36" s="230"/>
      <c r="GJ36" s="209"/>
      <c r="GK36" s="210"/>
      <c r="GL36" s="214" t="s">
        <v>1071</v>
      </c>
      <c r="GM36" s="215"/>
      <c r="GN36" s="215"/>
      <c r="GO36" s="215"/>
      <c r="GP36" s="215"/>
      <c r="GQ36" s="216"/>
      <c r="GR36" s="208"/>
      <c r="GS36" s="209"/>
      <c r="GT36" s="210"/>
      <c r="GU36" s="214"/>
      <c r="GV36" s="215"/>
      <c r="GW36" s="215"/>
      <c r="GX36" s="215"/>
      <c r="GY36" s="215"/>
      <c r="GZ36" s="217"/>
      <c r="HA36" s="162"/>
      <c r="HB36" s="246" t="s">
        <v>255</v>
      </c>
      <c r="HC36" s="247"/>
      <c r="HD36" s="247"/>
      <c r="HE36" s="248" t="s">
        <v>914</v>
      </c>
      <c r="HF36" s="248"/>
      <c r="HG36" s="248"/>
      <c r="HH36" s="248"/>
      <c r="HI36" s="248"/>
      <c r="HJ36" s="248"/>
      <c r="HK36" s="247" t="s">
        <v>255</v>
      </c>
      <c r="HL36" s="247"/>
      <c r="HM36" s="247"/>
      <c r="HN36" s="443" t="s">
        <v>915</v>
      </c>
      <c r="HO36" s="444"/>
      <c r="HP36" s="444"/>
      <c r="HQ36" s="444"/>
      <c r="HR36" s="444"/>
      <c r="HS36" s="445"/>
      <c r="HT36" s="140"/>
      <c r="HU36" s="140"/>
      <c r="HV36" s="132"/>
      <c r="HW36" s="132"/>
      <c r="HX36" s="132"/>
      <c r="HY36" s="132"/>
      <c r="HZ36" s="132"/>
      <c r="IA36" s="132"/>
      <c r="IB36" s="132"/>
      <c r="IC36" s="132"/>
      <c r="ID36" s="132"/>
      <c r="IE36" s="132"/>
      <c r="IF36" s="132"/>
      <c r="IG36" s="132"/>
      <c r="IH36" s="132"/>
      <c r="II36" s="132"/>
      <c r="IJ36" s="132"/>
      <c r="IK36" s="132"/>
      <c r="IL36" s="133"/>
      <c r="IM36" s="140"/>
      <c r="IN36" s="140"/>
      <c r="IO36" s="132"/>
      <c r="IP36" s="132"/>
      <c r="IQ36" s="132"/>
      <c r="IR36" s="132"/>
      <c r="IS36" s="132"/>
      <c r="IT36" s="132"/>
      <c r="IU36" s="132"/>
      <c r="IV36" s="132"/>
      <c r="IW36" s="132"/>
      <c r="IX36" s="132"/>
      <c r="IY36" s="132"/>
      <c r="IZ36" s="132"/>
      <c r="JA36" s="132"/>
      <c r="JB36" s="132"/>
      <c r="JC36" s="132"/>
      <c r="JD36" s="132"/>
      <c r="JE36" s="133"/>
      <c r="JG36" s="140"/>
      <c r="JH36" s="132"/>
      <c r="JI36" s="132"/>
      <c r="JJ36" s="132"/>
      <c r="JK36" s="132"/>
      <c r="JL36" s="132"/>
      <c r="JM36" s="132"/>
      <c r="JN36" s="132"/>
      <c r="JO36" s="132"/>
      <c r="JP36" s="132"/>
      <c r="JQ36" s="132"/>
      <c r="JR36" s="132"/>
      <c r="JS36" s="132"/>
      <c r="JT36" s="132"/>
      <c r="JU36" s="132"/>
      <c r="JV36" s="132"/>
      <c r="JW36" s="132"/>
      <c r="JX36" s="133"/>
    </row>
    <row r="37" spans="1:284" ht="15" customHeight="1" thickTop="1" x14ac:dyDescent="0.3">
      <c r="A37" s="105"/>
      <c r="B37" s="103"/>
      <c r="C37" s="103"/>
      <c r="D37" s="103"/>
      <c r="E37" s="103"/>
      <c r="F37" s="103"/>
      <c r="G37" s="103"/>
      <c r="H37" s="103"/>
      <c r="I37" s="103"/>
      <c r="J37" s="103"/>
      <c r="K37" s="103"/>
      <c r="L37" s="103"/>
      <c r="M37" s="103"/>
      <c r="N37" s="103"/>
      <c r="O37" s="103"/>
      <c r="P37" s="103"/>
      <c r="Q37" s="103"/>
      <c r="R37" s="104"/>
      <c r="S37" s="169"/>
      <c r="T37" s="295"/>
      <c r="U37" s="296"/>
      <c r="V37" s="296"/>
      <c r="W37" s="296"/>
      <c r="X37" s="296"/>
      <c r="Y37" s="296"/>
      <c r="Z37" s="296"/>
      <c r="AA37" s="296"/>
      <c r="AB37" s="296"/>
      <c r="AC37" s="296"/>
      <c r="AD37" s="296"/>
      <c r="AE37" s="296"/>
      <c r="AF37" s="296"/>
      <c r="AG37" s="296"/>
      <c r="AH37" s="296"/>
      <c r="AI37" s="296"/>
      <c r="AJ37" s="296"/>
      <c r="AK37" s="297"/>
      <c r="AL37" s="169"/>
      <c r="AM37" s="199" t="s">
        <v>399</v>
      </c>
      <c r="AN37" s="199"/>
      <c r="AO37" s="199"/>
      <c r="AP37" s="200" t="s">
        <v>426</v>
      </c>
      <c r="AQ37" s="200"/>
      <c r="AR37" s="200"/>
      <c r="AS37" s="200" t="s">
        <v>445</v>
      </c>
      <c r="AT37" s="200"/>
      <c r="AU37" s="200"/>
      <c r="AV37" s="200" t="s">
        <v>464</v>
      </c>
      <c r="AW37" s="200"/>
      <c r="AX37" s="201"/>
      <c r="AY37" s="267" t="s">
        <v>519</v>
      </c>
      <c r="AZ37" s="268"/>
      <c r="BA37" s="268"/>
      <c r="BB37" s="268"/>
      <c r="BC37" s="268"/>
      <c r="BD37" s="269"/>
      <c r="BE37" s="169"/>
      <c r="BF37" s="295"/>
      <c r="BG37" s="296"/>
      <c r="BH37" s="296"/>
      <c r="BI37" s="296"/>
      <c r="BJ37" s="296"/>
      <c r="BK37" s="296"/>
      <c r="BL37" s="296"/>
      <c r="BM37" s="296"/>
      <c r="BN37" s="296"/>
      <c r="BO37" s="296"/>
      <c r="BP37" s="296"/>
      <c r="BQ37" s="296"/>
      <c r="BR37" s="296"/>
      <c r="BS37" s="296"/>
      <c r="BT37" s="296"/>
      <c r="BU37" s="296"/>
      <c r="BV37" s="296"/>
      <c r="BW37" s="297"/>
      <c r="BX37" s="169"/>
      <c r="BY37" s="295"/>
      <c r="BZ37" s="296"/>
      <c r="CA37" s="296"/>
      <c r="CB37" s="296"/>
      <c r="CC37" s="296"/>
      <c r="CD37" s="296"/>
      <c r="CE37" s="296"/>
      <c r="CF37" s="296"/>
      <c r="CG37" s="296"/>
      <c r="CH37" s="296"/>
      <c r="CI37" s="296"/>
      <c r="CJ37" s="296"/>
      <c r="CK37" s="296"/>
      <c r="CL37" s="296"/>
      <c r="CM37" s="296"/>
      <c r="CN37" s="296"/>
      <c r="CO37" s="296"/>
      <c r="CP37" s="297"/>
      <c r="CQ37" s="169"/>
      <c r="CR37" s="295"/>
      <c r="CS37" s="296"/>
      <c r="CT37" s="296"/>
      <c r="CU37" s="296"/>
      <c r="CV37" s="296"/>
      <c r="CW37" s="296"/>
      <c r="CX37" s="296"/>
      <c r="CY37" s="296"/>
      <c r="CZ37" s="296"/>
      <c r="DA37" s="296"/>
      <c r="DB37" s="296"/>
      <c r="DC37" s="296"/>
      <c r="DD37" s="296"/>
      <c r="DE37" s="296"/>
      <c r="DF37" s="296"/>
      <c r="DG37" s="296"/>
      <c r="DH37" s="296"/>
      <c r="DI37" s="297"/>
      <c r="DJ37" s="176"/>
      <c r="DK37" s="295"/>
      <c r="DL37" s="296"/>
      <c r="DM37" s="296"/>
      <c r="DN37" s="296"/>
      <c r="DO37" s="296"/>
      <c r="DP37" s="296"/>
      <c r="DQ37" s="296"/>
      <c r="DR37" s="296"/>
      <c r="DS37" s="296"/>
      <c r="DT37" s="296"/>
      <c r="DU37" s="296"/>
      <c r="DV37" s="296"/>
      <c r="DW37" s="296"/>
      <c r="DX37" s="296"/>
      <c r="DY37" s="296"/>
      <c r="DZ37" s="296"/>
      <c r="EA37" s="296"/>
      <c r="EB37" s="297"/>
      <c r="EC37" s="176"/>
      <c r="ED37" s="241" t="s">
        <v>253</v>
      </c>
      <c r="EE37" s="242"/>
      <c r="EF37" s="243"/>
      <c r="EG37" s="231" t="s">
        <v>325</v>
      </c>
      <c r="EH37" s="232"/>
      <c r="EI37" s="244"/>
      <c r="EJ37" s="126" t="s">
        <v>754</v>
      </c>
      <c r="EK37" s="231" t="s">
        <v>762</v>
      </c>
      <c r="EL37" s="244"/>
      <c r="EM37" s="245" t="s">
        <v>253</v>
      </c>
      <c r="EN37" s="245"/>
      <c r="EO37" s="245"/>
      <c r="EP37" s="231" t="s">
        <v>535</v>
      </c>
      <c r="EQ37" s="232"/>
      <c r="ER37" s="232"/>
      <c r="ES37" s="126" t="s">
        <v>754</v>
      </c>
      <c r="ET37" s="232" t="s">
        <v>927</v>
      </c>
      <c r="EU37" s="233"/>
      <c r="EV37" s="163"/>
      <c r="EW37" s="241" t="s">
        <v>253</v>
      </c>
      <c r="EX37" s="242"/>
      <c r="EY37" s="243"/>
      <c r="EZ37" s="231" t="s">
        <v>557</v>
      </c>
      <c r="FA37" s="232"/>
      <c r="FB37" s="244"/>
      <c r="FC37" s="126" t="s">
        <v>754</v>
      </c>
      <c r="FD37" s="231" t="s">
        <v>771</v>
      </c>
      <c r="FE37" s="244"/>
      <c r="FF37" s="245" t="s">
        <v>253</v>
      </c>
      <c r="FG37" s="245"/>
      <c r="FH37" s="245"/>
      <c r="FI37" s="231" t="s">
        <v>558</v>
      </c>
      <c r="FJ37" s="232"/>
      <c r="FK37" s="232"/>
      <c r="FL37" s="126" t="s">
        <v>754</v>
      </c>
      <c r="FM37" s="232" t="s">
        <v>772</v>
      </c>
      <c r="FN37" s="233"/>
      <c r="FO37" s="163"/>
      <c r="FP37" s="241" t="s">
        <v>253</v>
      </c>
      <c r="FQ37" s="242"/>
      <c r="FR37" s="243"/>
      <c r="FS37" s="231" t="s">
        <v>274</v>
      </c>
      <c r="FT37" s="232"/>
      <c r="FU37" s="244"/>
      <c r="FV37" s="126" t="s">
        <v>754</v>
      </c>
      <c r="FW37" s="231" t="s">
        <v>784</v>
      </c>
      <c r="FX37" s="244"/>
      <c r="FY37" s="245" t="s">
        <v>253</v>
      </c>
      <c r="FZ37" s="245"/>
      <c r="GA37" s="245"/>
      <c r="GB37" s="231" t="s">
        <v>275</v>
      </c>
      <c r="GC37" s="232"/>
      <c r="GD37" s="232"/>
      <c r="GE37" s="126" t="s">
        <v>754</v>
      </c>
      <c r="GF37" s="232" t="s">
        <v>785</v>
      </c>
      <c r="GG37" s="233"/>
      <c r="GH37" s="163"/>
      <c r="GI37" s="234" t="s">
        <v>3959</v>
      </c>
      <c r="GJ37" s="235"/>
      <c r="GK37" s="235"/>
      <c r="GL37" s="235"/>
      <c r="GM37" s="235"/>
      <c r="GN37" s="235"/>
      <c r="GO37" s="235"/>
      <c r="GP37" s="235"/>
      <c r="GQ37" s="235"/>
      <c r="GR37" s="235"/>
      <c r="GS37" s="235"/>
      <c r="GT37" s="235"/>
      <c r="GU37" s="235"/>
      <c r="GV37" s="235"/>
      <c r="GW37" s="235"/>
      <c r="GX37" s="235"/>
      <c r="GY37" s="235"/>
      <c r="GZ37" s="236"/>
      <c r="HA37" s="179"/>
      <c r="HB37" s="229" t="s">
        <v>271</v>
      </c>
      <c r="HC37" s="206"/>
      <c r="HD37" s="207"/>
      <c r="HE37" s="204" t="s">
        <v>1006</v>
      </c>
      <c r="HF37" s="204"/>
      <c r="HG37" s="204"/>
      <c r="HH37" s="204" t="s">
        <v>1007</v>
      </c>
      <c r="HI37" s="204"/>
      <c r="HJ37" s="204"/>
      <c r="HK37" s="205" t="s">
        <v>271</v>
      </c>
      <c r="HL37" s="206"/>
      <c r="HM37" s="207"/>
      <c r="HN37" s="211" t="s">
        <v>894</v>
      </c>
      <c r="HO37" s="212"/>
      <c r="HP37" s="212"/>
      <c r="HQ37" s="212" t="s">
        <v>895</v>
      </c>
      <c r="HR37" s="212"/>
      <c r="HS37" s="213"/>
      <c r="HT37" s="140"/>
      <c r="HU37" s="140"/>
      <c r="HV37" s="132"/>
      <c r="HW37" s="132"/>
      <c r="HX37" s="132"/>
      <c r="HY37" s="132"/>
      <c r="HZ37" s="132"/>
      <c r="IA37" s="132"/>
      <c r="IB37" s="132"/>
      <c r="IC37" s="132"/>
      <c r="ID37" s="132"/>
      <c r="IE37" s="132"/>
      <c r="IF37" s="132"/>
      <c r="IG37" s="132"/>
      <c r="IH37" s="132"/>
      <c r="II37" s="132"/>
      <c r="IJ37" s="132"/>
      <c r="IK37" s="132"/>
      <c r="IL37" s="133"/>
      <c r="IM37" s="140"/>
      <c r="IN37" s="140"/>
      <c r="IO37" s="132"/>
      <c r="IP37" s="132"/>
      <c r="IQ37" s="132"/>
      <c r="IR37" s="132"/>
      <c r="IS37" s="132"/>
      <c r="IT37" s="132"/>
      <c r="IU37" s="132"/>
      <c r="IV37" s="132"/>
      <c r="IW37" s="132"/>
      <c r="IX37" s="132"/>
      <c r="IY37" s="132"/>
      <c r="IZ37" s="132"/>
      <c r="JA37" s="132"/>
      <c r="JB37" s="132"/>
      <c r="JC37" s="132"/>
      <c r="JD37" s="132"/>
      <c r="JE37" s="133"/>
      <c r="JG37" s="140"/>
      <c r="JH37" s="132"/>
      <c r="JI37" s="132"/>
      <c r="JJ37" s="132"/>
      <c r="JK37" s="132"/>
      <c r="JL37" s="132"/>
      <c r="JM37" s="132"/>
      <c r="JN37" s="132"/>
      <c r="JO37" s="132"/>
      <c r="JP37" s="132"/>
      <c r="JQ37" s="132"/>
      <c r="JR37" s="132"/>
      <c r="JS37" s="132"/>
      <c r="JT37" s="132"/>
      <c r="JU37" s="132"/>
      <c r="JV37" s="132"/>
      <c r="JW37" s="132"/>
      <c r="JX37" s="133"/>
    </row>
    <row r="38" spans="1:284" ht="15" customHeight="1" thickBot="1" x14ac:dyDescent="0.35">
      <c r="A38" s="105"/>
      <c r="B38" s="103"/>
      <c r="C38" s="103"/>
      <c r="D38" s="103"/>
      <c r="E38" s="103"/>
      <c r="F38" s="103"/>
      <c r="G38" s="103"/>
      <c r="H38" s="103"/>
      <c r="I38" s="103"/>
      <c r="J38" s="103"/>
      <c r="K38" s="103"/>
      <c r="L38" s="103"/>
      <c r="M38" s="103"/>
      <c r="N38" s="103"/>
      <c r="O38" s="103"/>
      <c r="P38" s="103"/>
      <c r="Q38" s="103"/>
      <c r="R38" s="104"/>
      <c r="S38" s="167"/>
      <c r="T38" s="295"/>
      <c r="U38" s="296"/>
      <c r="V38" s="296"/>
      <c r="W38" s="296"/>
      <c r="X38" s="296"/>
      <c r="Y38" s="296"/>
      <c r="Z38" s="296"/>
      <c r="AA38" s="296"/>
      <c r="AB38" s="296"/>
      <c r="AC38" s="296"/>
      <c r="AD38" s="296"/>
      <c r="AE38" s="296"/>
      <c r="AF38" s="296"/>
      <c r="AG38" s="296"/>
      <c r="AH38" s="296"/>
      <c r="AI38" s="296"/>
      <c r="AJ38" s="296"/>
      <c r="AK38" s="297"/>
      <c r="AL38" s="167"/>
      <c r="AM38" s="202" t="s">
        <v>807</v>
      </c>
      <c r="AN38" s="202"/>
      <c r="AO38" s="202"/>
      <c r="AP38" s="197" t="s">
        <v>808</v>
      </c>
      <c r="AQ38" s="197"/>
      <c r="AR38" s="197"/>
      <c r="AS38" s="197" t="s">
        <v>809</v>
      </c>
      <c r="AT38" s="197"/>
      <c r="AU38" s="197"/>
      <c r="AV38" s="197" t="s">
        <v>810</v>
      </c>
      <c r="AW38" s="197"/>
      <c r="AX38" s="198"/>
      <c r="AY38" s="270" t="s">
        <v>17</v>
      </c>
      <c r="AZ38" s="271"/>
      <c r="BA38" s="271"/>
      <c r="BB38" s="52"/>
      <c r="BC38" s="52" t="s">
        <v>520</v>
      </c>
      <c r="BD38" s="52" t="s">
        <v>521</v>
      </c>
      <c r="BE38" s="167"/>
      <c r="BF38" s="295"/>
      <c r="BG38" s="296"/>
      <c r="BH38" s="296"/>
      <c r="BI38" s="296"/>
      <c r="BJ38" s="296"/>
      <c r="BK38" s="296"/>
      <c r="BL38" s="296"/>
      <c r="BM38" s="296"/>
      <c r="BN38" s="296"/>
      <c r="BO38" s="296"/>
      <c r="BP38" s="296"/>
      <c r="BQ38" s="296"/>
      <c r="BR38" s="296"/>
      <c r="BS38" s="296"/>
      <c r="BT38" s="296"/>
      <c r="BU38" s="296"/>
      <c r="BV38" s="296"/>
      <c r="BW38" s="297"/>
      <c r="BX38" s="167"/>
      <c r="BY38" s="295"/>
      <c r="BZ38" s="296"/>
      <c r="CA38" s="296"/>
      <c r="CB38" s="296"/>
      <c r="CC38" s="296"/>
      <c r="CD38" s="296"/>
      <c r="CE38" s="296"/>
      <c r="CF38" s="296"/>
      <c r="CG38" s="296"/>
      <c r="CH38" s="296"/>
      <c r="CI38" s="296"/>
      <c r="CJ38" s="296"/>
      <c r="CK38" s="296"/>
      <c r="CL38" s="296"/>
      <c r="CM38" s="296"/>
      <c r="CN38" s="296"/>
      <c r="CO38" s="296"/>
      <c r="CP38" s="297"/>
      <c r="CQ38" s="167"/>
      <c r="CR38" s="295"/>
      <c r="CS38" s="296"/>
      <c r="CT38" s="296"/>
      <c r="CU38" s="296"/>
      <c r="CV38" s="296"/>
      <c r="CW38" s="296"/>
      <c r="CX38" s="296"/>
      <c r="CY38" s="296"/>
      <c r="CZ38" s="296"/>
      <c r="DA38" s="296"/>
      <c r="DB38" s="296"/>
      <c r="DC38" s="296"/>
      <c r="DD38" s="296"/>
      <c r="DE38" s="296"/>
      <c r="DF38" s="296"/>
      <c r="DG38" s="296"/>
      <c r="DH38" s="296"/>
      <c r="DI38" s="297"/>
      <c r="DJ38" s="160"/>
      <c r="DK38" s="295"/>
      <c r="DL38" s="296"/>
      <c r="DM38" s="296"/>
      <c r="DN38" s="296"/>
      <c r="DO38" s="296"/>
      <c r="DP38" s="296"/>
      <c r="DQ38" s="296"/>
      <c r="DR38" s="296"/>
      <c r="DS38" s="296"/>
      <c r="DT38" s="296"/>
      <c r="DU38" s="296"/>
      <c r="DV38" s="296"/>
      <c r="DW38" s="296"/>
      <c r="DX38" s="296"/>
      <c r="DY38" s="296"/>
      <c r="DZ38" s="296"/>
      <c r="EA38" s="296"/>
      <c r="EB38" s="297"/>
      <c r="EC38" s="160"/>
      <c r="ED38" s="246" t="s">
        <v>255</v>
      </c>
      <c r="EE38" s="247"/>
      <c r="EF38" s="247"/>
      <c r="EG38" s="284" t="s">
        <v>326</v>
      </c>
      <c r="EH38" s="284"/>
      <c r="EI38" s="284"/>
      <c r="EJ38" s="284"/>
      <c r="EK38" s="284"/>
      <c r="EL38" s="284"/>
      <c r="EM38" s="247" t="s">
        <v>255</v>
      </c>
      <c r="EN38" s="247"/>
      <c r="EO38" s="247"/>
      <c r="EP38" s="285" t="s">
        <v>351</v>
      </c>
      <c r="EQ38" s="286"/>
      <c r="ER38" s="286"/>
      <c r="ES38" s="286"/>
      <c r="ET38" s="286"/>
      <c r="EU38" s="287"/>
      <c r="EV38" s="159"/>
      <c r="EW38" s="246" t="s">
        <v>255</v>
      </c>
      <c r="EX38" s="247"/>
      <c r="EY38" s="247"/>
      <c r="EZ38" s="284" t="s">
        <v>667</v>
      </c>
      <c r="FA38" s="284"/>
      <c r="FB38" s="284"/>
      <c r="FC38" s="284"/>
      <c r="FD38" s="284"/>
      <c r="FE38" s="284"/>
      <c r="FF38" s="247" t="s">
        <v>255</v>
      </c>
      <c r="FG38" s="247"/>
      <c r="FH38" s="247"/>
      <c r="FI38" s="285" t="s">
        <v>670</v>
      </c>
      <c r="FJ38" s="286"/>
      <c r="FK38" s="286"/>
      <c r="FL38" s="286"/>
      <c r="FM38" s="286"/>
      <c r="FN38" s="287"/>
      <c r="FO38" s="159"/>
      <c r="FP38" s="246" t="s">
        <v>255</v>
      </c>
      <c r="FQ38" s="247"/>
      <c r="FR38" s="247"/>
      <c r="FS38" s="284" t="s">
        <v>706</v>
      </c>
      <c r="FT38" s="284"/>
      <c r="FU38" s="284"/>
      <c r="FV38" s="284"/>
      <c r="FW38" s="284"/>
      <c r="FX38" s="284"/>
      <c r="FY38" s="247" t="s">
        <v>255</v>
      </c>
      <c r="FZ38" s="247"/>
      <c r="GA38" s="247"/>
      <c r="GB38" s="285" t="s">
        <v>709</v>
      </c>
      <c r="GC38" s="286"/>
      <c r="GD38" s="286"/>
      <c r="GE38" s="286"/>
      <c r="GF38" s="286"/>
      <c r="GG38" s="287"/>
      <c r="GH38" s="159"/>
      <c r="GI38" s="237" t="s">
        <v>261</v>
      </c>
      <c r="GJ38" s="238"/>
      <c r="GK38" s="238"/>
      <c r="GL38" s="239" t="s">
        <v>3881</v>
      </c>
      <c r="GM38" s="239"/>
      <c r="GN38" s="239"/>
      <c r="GO38" s="238" t="s">
        <v>232</v>
      </c>
      <c r="GP38" s="238"/>
      <c r="GQ38" s="239" t="s">
        <v>3882</v>
      </c>
      <c r="GR38" s="239"/>
      <c r="GS38" s="238" t="s">
        <v>280</v>
      </c>
      <c r="GT38" s="238"/>
      <c r="GU38" s="239" t="s">
        <v>3883</v>
      </c>
      <c r="GV38" s="239"/>
      <c r="GW38" s="238" t="s">
        <v>281</v>
      </c>
      <c r="GX38" s="238"/>
      <c r="GY38" s="422"/>
      <c r="GZ38" s="430"/>
      <c r="HA38" s="178"/>
      <c r="HB38" s="230"/>
      <c r="HC38" s="209"/>
      <c r="HD38" s="210"/>
      <c r="HE38" s="214" t="s">
        <v>1082</v>
      </c>
      <c r="HF38" s="215"/>
      <c r="HG38" s="215"/>
      <c r="HH38" s="215"/>
      <c r="HI38" s="215"/>
      <c r="HJ38" s="216"/>
      <c r="HK38" s="208"/>
      <c r="HL38" s="209"/>
      <c r="HM38" s="210"/>
      <c r="HN38" s="214" t="s">
        <v>1083</v>
      </c>
      <c r="HO38" s="215"/>
      <c r="HP38" s="215"/>
      <c r="HQ38" s="215"/>
      <c r="HR38" s="215"/>
      <c r="HS38" s="217"/>
      <c r="HT38" s="140"/>
      <c r="HU38" s="140"/>
      <c r="HV38" s="132"/>
      <c r="HW38" s="132"/>
      <c r="HX38" s="132"/>
      <c r="HY38" s="132"/>
      <c r="HZ38" s="132"/>
      <c r="IA38" s="132"/>
      <c r="IB38" s="132"/>
      <c r="IC38" s="132"/>
      <c r="ID38" s="132"/>
      <c r="IE38" s="132"/>
      <c r="IF38" s="132"/>
      <c r="IG38" s="132"/>
      <c r="IH38" s="132"/>
      <c r="II38" s="132"/>
      <c r="IJ38" s="132"/>
      <c r="IK38" s="132"/>
      <c r="IL38" s="133"/>
      <c r="IM38" s="140"/>
      <c r="IN38" s="140"/>
      <c r="IO38" s="203" t="s">
        <v>3962</v>
      </c>
      <c r="IP38" s="203"/>
      <c r="IQ38" s="203"/>
      <c r="IR38" s="203"/>
      <c r="IS38" s="203"/>
      <c r="IT38" s="203"/>
      <c r="IU38" s="203"/>
      <c r="IV38" s="203"/>
      <c r="IW38" s="203"/>
      <c r="IX38" s="203"/>
      <c r="IY38" s="203"/>
      <c r="IZ38" s="203"/>
      <c r="JA38" s="203"/>
      <c r="JB38" s="203"/>
      <c r="JC38" s="203"/>
      <c r="JD38" s="203"/>
      <c r="JE38" s="192"/>
      <c r="JG38" s="140"/>
      <c r="JH38" s="196"/>
      <c r="JI38" s="196"/>
      <c r="JJ38" s="196"/>
      <c r="JK38" s="196"/>
      <c r="JL38" s="196"/>
      <c r="JM38" s="196"/>
      <c r="JN38" s="196"/>
      <c r="JO38" s="196"/>
      <c r="JP38" s="196"/>
      <c r="JQ38" s="196"/>
      <c r="JR38" s="196"/>
      <c r="JS38" s="196"/>
      <c r="JT38" s="196"/>
      <c r="JU38" s="196"/>
      <c r="JV38" s="196"/>
      <c r="JW38" s="196"/>
      <c r="JX38" s="192"/>
    </row>
    <row r="39" spans="1:284" ht="15" customHeight="1" thickTop="1" x14ac:dyDescent="0.3">
      <c r="A39" s="105"/>
      <c r="B39" s="103"/>
      <c r="C39" s="103"/>
      <c r="D39" s="103"/>
      <c r="E39" s="103"/>
      <c r="F39" s="103"/>
      <c r="G39" s="103"/>
      <c r="H39" s="103"/>
      <c r="I39" s="103"/>
      <c r="J39" s="103"/>
      <c r="K39" s="103"/>
      <c r="L39" s="103"/>
      <c r="M39" s="103"/>
      <c r="N39" s="103"/>
      <c r="O39" s="103"/>
      <c r="P39" s="103"/>
      <c r="Q39" s="103"/>
      <c r="R39" s="104"/>
      <c r="S39" s="168"/>
      <c r="T39" s="295"/>
      <c r="U39" s="296"/>
      <c r="V39" s="296"/>
      <c r="W39" s="296"/>
      <c r="X39" s="296"/>
      <c r="Y39" s="296"/>
      <c r="Z39" s="296"/>
      <c r="AA39" s="296"/>
      <c r="AB39" s="296"/>
      <c r="AC39" s="296"/>
      <c r="AD39" s="296"/>
      <c r="AE39" s="296"/>
      <c r="AF39" s="296"/>
      <c r="AG39" s="296"/>
      <c r="AH39" s="296"/>
      <c r="AI39" s="296"/>
      <c r="AJ39" s="296"/>
      <c r="AK39" s="297"/>
      <c r="AL39" s="168"/>
      <c r="AM39" s="199"/>
      <c r="AN39" s="199"/>
      <c r="AO39" s="199"/>
      <c r="AP39" s="200"/>
      <c r="AQ39" s="200"/>
      <c r="AR39" s="200"/>
      <c r="AS39" s="200"/>
      <c r="AT39" s="200"/>
      <c r="AU39" s="200"/>
      <c r="AV39" s="200"/>
      <c r="AW39" s="200"/>
      <c r="AX39" s="201"/>
      <c r="AY39" s="306" t="s">
        <v>471</v>
      </c>
      <c r="AZ39" s="307"/>
      <c r="BA39" s="308"/>
      <c r="BB39" s="110">
        <v>140.35</v>
      </c>
      <c r="BC39" s="110">
        <v>2</v>
      </c>
      <c r="BD39" s="117"/>
      <c r="BE39" s="168"/>
      <c r="BF39" s="295"/>
      <c r="BG39" s="296"/>
      <c r="BH39" s="296"/>
      <c r="BI39" s="296"/>
      <c r="BJ39" s="296"/>
      <c r="BK39" s="296"/>
      <c r="BL39" s="296"/>
      <c r="BM39" s="296"/>
      <c r="BN39" s="296"/>
      <c r="BO39" s="296"/>
      <c r="BP39" s="296"/>
      <c r="BQ39" s="296"/>
      <c r="BR39" s="296"/>
      <c r="BS39" s="296"/>
      <c r="BT39" s="296"/>
      <c r="BU39" s="296"/>
      <c r="BV39" s="296"/>
      <c r="BW39" s="297"/>
      <c r="BX39" s="168"/>
      <c r="BY39" s="295"/>
      <c r="BZ39" s="296"/>
      <c r="CA39" s="296"/>
      <c r="CB39" s="296"/>
      <c r="CC39" s="296"/>
      <c r="CD39" s="296"/>
      <c r="CE39" s="296"/>
      <c r="CF39" s="296"/>
      <c r="CG39" s="296"/>
      <c r="CH39" s="296"/>
      <c r="CI39" s="296"/>
      <c r="CJ39" s="296"/>
      <c r="CK39" s="296"/>
      <c r="CL39" s="296"/>
      <c r="CM39" s="296"/>
      <c r="CN39" s="296"/>
      <c r="CO39" s="296"/>
      <c r="CP39" s="297"/>
      <c r="CQ39" s="168"/>
      <c r="CR39" s="295"/>
      <c r="CS39" s="296"/>
      <c r="CT39" s="296"/>
      <c r="CU39" s="296"/>
      <c r="CV39" s="296"/>
      <c r="CW39" s="296"/>
      <c r="CX39" s="296"/>
      <c r="CY39" s="296"/>
      <c r="CZ39" s="296"/>
      <c r="DA39" s="296"/>
      <c r="DB39" s="296"/>
      <c r="DC39" s="296"/>
      <c r="DD39" s="296"/>
      <c r="DE39" s="296"/>
      <c r="DF39" s="296"/>
      <c r="DG39" s="296"/>
      <c r="DH39" s="296"/>
      <c r="DI39" s="297"/>
      <c r="DJ39" s="175"/>
      <c r="DK39" s="295"/>
      <c r="DL39" s="296"/>
      <c r="DM39" s="296"/>
      <c r="DN39" s="296"/>
      <c r="DO39" s="296"/>
      <c r="DP39" s="296"/>
      <c r="DQ39" s="296"/>
      <c r="DR39" s="296"/>
      <c r="DS39" s="296"/>
      <c r="DT39" s="296"/>
      <c r="DU39" s="296"/>
      <c r="DV39" s="296"/>
      <c r="DW39" s="296"/>
      <c r="DX39" s="296"/>
      <c r="DY39" s="296"/>
      <c r="DZ39" s="296"/>
      <c r="EA39" s="296"/>
      <c r="EB39" s="297"/>
      <c r="EC39" s="175"/>
      <c r="ED39" s="229" t="s">
        <v>271</v>
      </c>
      <c r="EE39" s="206"/>
      <c r="EF39" s="207"/>
      <c r="EG39" s="204" t="s">
        <v>331</v>
      </c>
      <c r="EH39" s="204"/>
      <c r="EI39" s="204"/>
      <c r="EJ39" s="204" t="s">
        <v>367</v>
      </c>
      <c r="EK39" s="204"/>
      <c r="EL39" s="204"/>
      <c r="EM39" s="205" t="s">
        <v>271</v>
      </c>
      <c r="EN39" s="206"/>
      <c r="EO39" s="207"/>
      <c r="EP39" s="211" t="s">
        <v>603</v>
      </c>
      <c r="EQ39" s="212"/>
      <c r="ER39" s="212"/>
      <c r="ES39" s="212" t="s">
        <v>604</v>
      </c>
      <c r="ET39" s="212"/>
      <c r="EU39" s="213"/>
      <c r="EV39" s="158"/>
      <c r="EW39" s="229" t="s">
        <v>271</v>
      </c>
      <c r="EX39" s="206"/>
      <c r="EY39" s="207"/>
      <c r="EZ39" s="204" t="s">
        <v>668</v>
      </c>
      <c r="FA39" s="204"/>
      <c r="FB39" s="204"/>
      <c r="FC39" s="204" t="s">
        <v>980</v>
      </c>
      <c r="FD39" s="204"/>
      <c r="FE39" s="204"/>
      <c r="FF39" s="205" t="s">
        <v>271</v>
      </c>
      <c r="FG39" s="206"/>
      <c r="FH39" s="207"/>
      <c r="FI39" s="211" t="s">
        <v>671</v>
      </c>
      <c r="FJ39" s="212"/>
      <c r="FK39" s="212"/>
      <c r="FL39" s="212" t="s">
        <v>985</v>
      </c>
      <c r="FM39" s="212"/>
      <c r="FN39" s="213"/>
      <c r="FO39" s="158"/>
      <c r="FP39" s="229" t="s">
        <v>271</v>
      </c>
      <c r="FQ39" s="206"/>
      <c r="FR39" s="207"/>
      <c r="FS39" s="204" t="s">
        <v>707</v>
      </c>
      <c r="FT39" s="204"/>
      <c r="FU39" s="204"/>
      <c r="FV39" s="204" t="s">
        <v>708</v>
      </c>
      <c r="FW39" s="204"/>
      <c r="FX39" s="204"/>
      <c r="FY39" s="205" t="s">
        <v>271</v>
      </c>
      <c r="FZ39" s="206"/>
      <c r="GA39" s="207"/>
      <c r="GB39" s="211" t="s">
        <v>710</v>
      </c>
      <c r="GC39" s="212"/>
      <c r="GD39" s="212"/>
      <c r="GE39" s="212" t="s">
        <v>711</v>
      </c>
      <c r="GF39" s="212"/>
      <c r="GG39" s="213"/>
      <c r="GH39" s="158"/>
      <c r="GI39" s="241" t="s">
        <v>253</v>
      </c>
      <c r="GJ39" s="242"/>
      <c r="GK39" s="243"/>
      <c r="GL39" s="231" t="s">
        <v>3884</v>
      </c>
      <c r="GM39" s="232"/>
      <c r="GN39" s="244"/>
      <c r="GO39" s="126" t="s">
        <v>754</v>
      </c>
      <c r="GP39" s="231" t="s">
        <v>3901</v>
      </c>
      <c r="GQ39" s="244"/>
      <c r="GR39" s="245" t="s">
        <v>253</v>
      </c>
      <c r="GS39" s="245"/>
      <c r="GT39" s="245"/>
      <c r="GU39" s="231" t="s">
        <v>3885</v>
      </c>
      <c r="GV39" s="232"/>
      <c r="GW39" s="232"/>
      <c r="GX39" s="126" t="s">
        <v>754</v>
      </c>
      <c r="GY39" s="232" t="s">
        <v>3897</v>
      </c>
      <c r="GZ39" s="233"/>
      <c r="HA39" s="162"/>
      <c r="HB39" s="241" t="s">
        <v>253</v>
      </c>
      <c r="HC39" s="242"/>
      <c r="HD39" s="243"/>
      <c r="HE39" s="231" t="s">
        <v>829</v>
      </c>
      <c r="HF39" s="232"/>
      <c r="HG39" s="244"/>
      <c r="HH39" s="126" t="s">
        <v>754</v>
      </c>
      <c r="HI39" s="231" t="s">
        <v>897</v>
      </c>
      <c r="HJ39" s="244"/>
      <c r="HK39" s="245" t="s">
        <v>253</v>
      </c>
      <c r="HL39" s="245"/>
      <c r="HM39" s="245"/>
      <c r="HN39" s="231" t="s">
        <v>830</v>
      </c>
      <c r="HO39" s="232"/>
      <c r="HP39" s="244"/>
      <c r="HQ39" s="126" t="s">
        <v>754</v>
      </c>
      <c r="HR39" s="231" t="s">
        <v>900</v>
      </c>
      <c r="HS39" s="233"/>
      <c r="HT39" s="140"/>
      <c r="HU39" s="140"/>
      <c r="HV39" s="132"/>
      <c r="HW39" s="132"/>
      <c r="HX39" s="132"/>
      <c r="HY39" s="132"/>
      <c r="HZ39" s="132"/>
      <c r="IA39" s="132"/>
      <c r="IB39" s="132"/>
      <c r="IC39" s="132"/>
      <c r="ID39" s="132"/>
      <c r="IE39" s="132"/>
      <c r="IF39" s="132"/>
      <c r="IG39" s="132"/>
      <c r="IH39" s="132"/>
      <c r="II39" s="132"/>
      <c r="IJ39" s="132"/>
      <c r="IK39" s="132"/>
      <c r="IL39" s="133"/>
      <c r="IM39" s="140"/>
      <c r="IN39" s="191"/>
      <c r="IO39" s="203"/>
      <c r="IP39" s="203"/>
      <c r="IQ39" s="203"/>
      <c r="IR39" s="203"/>
      <c r="IS39" s="203"/>
      <c r="IT39" s="203"/>
      <c r="IU39" s="203"/>
      <c r="IV39" s="203"/>
      <c r="IW39" s="203"/>
      <c r="IX39" s="203"/>
      <c r="IY39" s="203"/>
      <c r="IZ39" s="203"/>
      <c r="JA39" s="203"/>
      <c r="JB39" s="203"/>
      <c r="JC39" s="203"/>
      <c r="JD39" s="203"/>
      <c r="JE39" s="192"/>
      <c r="JG39" s="191"/>
      <c r="JH39" s="196"/>
      <c r="JI39" s="196"/>
      <c r="JJ39" s="196"/>
      <c r="JK39" s="196"/>
      <c r="JL39" s="196"/>
      <c r="JM39" s="196"/>
      <c r="JN39" s="196"/>
      <c r="JO39" s="196"/>
      <c r="JP39" s="196"/>
      <c r="JQ39" s="196"/>
      <c r="JR39" s="196"/>
      <c r="JS39" s="196"/>
      <c r="JT39" s="196"/>
      <c r="JU39" s="196"/>
      <c r="JV39" s="196"/>
      <c r="JW39" s="196"/>
      <c r="JX39" s="192"/>
    </row>
    <row r="40" spans="1:284" ht="15" customHeight="1" thickBot="1" x14ac:dyDescent="0.35">
      <c r="A40" s="105"/>
      <c r="B40" s="103"/>
      <c r="C40" s="103"/>
      <c r="D40" s="103"/>
      <c r="E40" s="103"/>
      <c r="F40" s="103"/>
      <c r="G40" s="103"/>
      <c r="H40" s="103"/>
      <c r="I40" s="103"/>
      <c r="J40" s="103"/>
      <c r="K40" s="103"/>
      <c r="L40" s="103"/>
      <c r="M40" s="103"/>
      <c r="N40" s="103"/>
      <c r="O40" s="103"/>
      <c r="P40" s="103"/>
      <c r="Q40" s="103"/>
      <c r="R40" s="104"/>
      <c r="S40" s="170"/>
      <c r="T40" s="295"/>
      <c r="U40" s="296"/>
      <c r="V40" s="296"/>
      <c r="W40" s="296"/>
      <c r="X40" s="296"/>
      <c r="Y40" s="296"/>
      <c r="Z40" s="296"/>
      <c r="AA40" s="296"/>
      <c r="AB40" s="296"/>
      <c r="AC40" s="296"/>
      <c r="AD40" s="296"/>
      <c r="AE40" s="296"/>
      <c r="AF40" s="296"/>
      <c r="AG40" s="296"/>
      <c r="AH40" s="296"/>
      <c r="AI40" s="296"/>
      <c r="AJ40" s="296"/>
      <c r="AK40" s="297"/>
      <c r="AL40" s="170"/>
      <c r="AM40" s="202"/>
      <c r="AN40" s="202"/>
      <c r="AO40" s="202"/>
      <c r="AP40" s="197"/>
      <c r="AQ40" s="197"/>
      <c r="AR40" s="197"/>
      <c r="AS40" s="197"/>
      <c r="AT40" s="197"/>
      <c r="AU40" s="197"/>
      <c r="AV40" s="197"/>
      <c r="AW40" s="197"/>
      <c r="AX40" s="198"/>
      <c r="AY40" s="309" t="s">
        <v>473</v>
      </c>
      <c r="AZ40" s="310"/>
      <c r="BA40" s="311"/>
      <c r="BB40" s="111"/>
      <c r="BC40" s="111"/>
      <c r="BD40" s="118"/>
      <c r="BE40" s="170"/>
      <c r="BF40" s="295"/>
      <c r="BG40" s="296"/>
      <c r="BH40" s="296"/>
      <c r="BI40" s="296"/>
      <c r="BJ40" s="296"/>
      <c r="BK40" s="296"/>
      <c r="BL40" s="296"/>
      <c r="BM40" s="296"/>
      <c r="BN40" s="296"/>
      <c r="BO40" s="296"/>
      <c r="BP40" s="296"/>
      <c r="BQ40" s="296"/>
      <c r="BR40" s="296"/>
      <c r="BS40" s="296"/>
      <c r="BT40" s="296"/>
      <c r="BU40" s="296"/>
      <c r="BV40" s="296"/>
      <c r="BW40" s="297"/>
      <c r="BX40" s="170"/>
      <c r="BY40" s="295"/>
      <c r="BZ40" s="296"/>
      <c r="CA40" s="296"/>
      <c r="CB40" s="296"/>
      <c r="CC40" s="296"/>
      <c r="CD40" s="296"/>
      <c r="CE40" s="296"/>
      <c r="CF40" s="296"/>
      <c r="CG40" s="296"/>
      <c r="CH40" s="296"/>
      <c r="CI40" s="296"/>
      <c r="CJ40" s="296"/>
      <c r="CK40" s="296"/>
      <c r="CL40" s="296"/>
      <c r="CM40" s="296"/>
      <c r="CN40" s="296"/>
      <c r="CO40" s="296"/>
      <c r="CP40" s="297"/>
      <c r="CQ40" s="170"/>
      <c r="CR40" s="295"/>
      <c r="CS40" s="296"/>
      <c r="CT40" s="296"/>
      <c r="CU40" s="296"/>
      <c r="CV40" s="296"/>
      <c r="CW40" s="296"/>
      <c r="CX40" s="296"/>
      <c r="CY40" s="296"/>
      <c r="CZ40" s="296"/>
      <c r="DA40" s="296"/>
      <c r="DB40" s="296"/>
      <c r="DC40" s="296"/>
      <c r="DD40" s="296"/>
      <c r="DE40" s="296"/>
      <c r="DF40" s="296"/>
      <c r="DG40" s="296"/>
      <c r="DH40" s="296"/>
      <c r="DI40" s="297"/>
      <c r="DJ40" s="177"/>
      <c r="DK40" s="295"/>
      <c r="DL40" s="296"/>
      <c r="DM40" s="296"/>
      <c r="DN40" s="296"/>
      <c r="DO40" s="296"/>
      <c r="DP40" s="296"/>
      <c r="DQ40" s="296"/>
      <c r="DR40" s="296"/>
      <c r="DS40" s="296"/>
      <c r="DT40" s="296"/>
      <c r="DU40" s="296"/>
      <c r="DV40" s="296"/>
      <c r="DW40" s="296"/>
      <c r="DX40" s="296"/>
      <c r="DY40" s="296"/>
      <c r="DZ40" s="296"/>
      <c r="EA40" s="296"/>
      <c r="EB40" s="297"/>
      <c r="EC40" s="177"/>
      <c r="ED40" s="230"/>
      <c r="EE40" s="209"/>
      <c r="EF40" s="210"/>
      <c r="EG40" s="214" t="s">
        <v>960</v>
      </c>
      <c r="EH40" s="215"/>
      <c r="EI40" s="215"/>
      <c r="EJ40" s="215"/>
      <c r="EK40" s="215"/>
      <c r="EL40" s="216"/>
      <c r="EM40" s="208"/>
      <c r="EN40" s="209"/>
      <c r="EO40" s="210"/>
      <c r="EP40" s="214" t="s">
        <v>961</v>
      </c>
      <c r="EQ40" s="215"/>
      <c r="ER40" s="215"/>
      <c r="ES40" s="215"/>
      <c r="ET40" s="215"/>
      <c r="EU40" s="217"/>
      <c r="EV40" s="161"/>
      <c r="EW40" s="230"/>
      <c r="EX40" s="209"/>
      <c r="EY40" s="210"/>
      <c r="EZ40" s="214" t="s">
        <v>1034</v>
      </c>
      <c r="FA40" s="215"/>
      <c r="FB40" s="215"/>
      <c r="FC40" s="215"/>
      <c r="FD40" s="215"/>
      <c r="FE40" s="216"/>
      <c r="FF40" s="208"/>
      <c r="FG40" s="209"/>
      <c r="FH40" s="210"/>
      <c r="FI40" s="214" t="s">
        <v>1035</v>
      </c>
      <c r="FJ40" s="215"/>
      <c r="FK40" s="215"/>
      <c r="FL40" s="215"/>
      <c r="FM40" s="215"/>
      <c r="FN40" s="217"/>
      <c r="FO40" s="161"/>
      <c r="FP40" s="230"/>
      <c r="FQ40" s="209"/>
      <c r="FR40" s="210"/>
      <c r="FS40" s="214" t="s">
        <v>1059</v>
      </c>
      <c r="FT40" s="215"/>
      <c r="FU40" s="215"/>
      <c r="FV40" s="215"/>
      <c r="FW40" s="215"/>
      <c r="FX40" s="216"/>
      <c r="FY40" s="208"/>
      <c r="FZ40" s="209"/>
      <c r="GA40" s="210"/>
      <c r="GB40" s="214" t="s">
        <v>1060</v>
      </c>
      <c r="GC40" s="215"/>
      <c r="GD40" s="215"/>
      <c r="GE40" s="215"/>
      <c r="GF40" s="215"/>
      <c r="GG40" s="217"/>
      <c r="GH40" s="161"/>
      <c r="GI40" s="246" t="s">
        <v>255</v>
      </c>
      <c r="GJ40" s="247"/>
      <c r="GK40" s="247"/>
      <c r="GL40" s="284" t="s">
        <v>732</v>
      </c>
      <c r="GM40" s="284"/>
      <c r="GN40" s="284"/>
      <c r="GO40" s="284"/>
      <c r="GP40" s="284"/>
      <c r="GQ40" s="284"/>
      <c r="GR40" s="247" t="s">
        <v>255</v>
      </c>
      <c r="GS40" s="247"/>
      <c r="GT40" s="247"/>
      <c r="GU40" s="285" t="s">
        <v>3896</v>
      </c>
      <c r="GV40" s="286"/>
      <c r="GW40" s="286"/>
      <c r="GX40" s="286"/>
      <c r="GY40" s="286"/>
      <c r="GZ40" s="287"/>
      <c r="HA40" s="172"/>
      <c r="HB40" s="246" t="s">
        <v>255</v>
      </c>
      <c r="HC40" s="247"/>
      <c r="HD40" s="247"/>
      <c r="HE40" s="248" t="s">
        <v>288</v>
      </c>
      <c r="HF40" s="248"/>
      <c r="HG40" s="248"/>
      <c r="HH40" s="248"/>
      <c r="HI40" s="248"/>
      <c r="HJ40" s="248"/>
      <c r="HK40" s="247" t="s">
        <v>255</v>
      </c>
      <c r="HL40" s="247"/>
      <c r="HM40" s="247"/>
      <c r="HN40" s="427" t="s">
        <v>838</v>
      </c>
      <c r="HO40" s="428"/>
      <c r="HP40" s="428"/>
      <c r="HQ40" s="428"/>
      <c r="HR40" s="428"/>
      <c r="HS40" s="429"/>
      <c r="HT40" s="140"/>
      <c r="HU40" s="140"/>
      <c r="HV40" s="132"/>
      <c r="HW40" s="132"/>
      <c r="HX40" s="132"/>
      <c r="HY40" s="132"/>
      <c r="HZ40" s="132"/>
      <c r="IA40" s="132"/>
      <c r="IB40" s="132"/>
      <c r="IC40" s="132"/>
      <c r="ID40" s="132"/>
      <c r="IE40" s="132"/>
      <c r="IF40" s="132"/>
      <c r="IG40" s="132"/>
      <c r="IH40" s="132"/>
      <c r="II40" s="132"/>
      <c r="IJ40" s="132"/>
      <c r="IK40" s="132"/>
      <c r="IL40" s="133"/>
      <c r="IM40" s="140"/>
      <c r="IN40" s="191"/>
      <c r="IO40" s="203"/>
      <c r="IP40" s="203"/>
      <c r="IQ40" s="203"/>
      <c r="IR40" s="203"/>
      <c r="IS40" s="203"/>
      <c r="IT40" s="203"/>
      <c r="IU40" s="203"/>
      <c r="IV40" s="203"/>
      <c r="IW40" s="203"/>
      <c r="IX40" s="203"/>
      <c r="IY40" s="203"/>
      <c r="IZ40" s="203"/>
      <c r="JA40" s="203"/>
      <c r="JB40" s="203"/>
      <c r="JC40" s="203"/>
      <c r="JD40" s="203"/>
      <c r="JE40" s="192"/>
      <c r="JG40" s="191"/>
      <c r="JH40" s="196"/>
      <c r="JI40" s="196"/>
      <c r="JJ40" s="196"/>
      <c r="JK40" s="196"/>
      <c r="JL40" s="196"/>
      <c r="JM40" s="196"/>
      <c r="JN40" s="196"/>
      <c r="JO40" s="196"/>
      <c r="JP40" s="196"/>
      <c r="JQ40" s="196"/>
      <c r="JR40" s="196"/>
      <c r="JS40" s="196"/>
      <c r="JT40" s="196"/>
      <c r="JU40" s="196"/>
      <c r="JV40" s="196"/>
      <c r="JW40" s="196"/>
      <c r="JX40" s="192"/>
    </row>
    <row r="41" spans="1:284" ht="15" customHeight="1" thickTop="1" x14ac:dyDescent="0.3">
      <c r="A41" s="105"/>
      <c r="B41" s="103"/>
      <c r="C41" s="103"/>
      <c r="D41" s="103"/>
      <c r="E41" s="103"/>
      <c r="F41" s="103"/>
      <c r="G41" s="103"/>
      <c r="H41" s="103"/>
      <c r="I41" s="103"/>
      <c r="J41" s="103"/>
      <c r="K41" s="103"/>
      <c r="L41" s="103"/>
      <c r="M41" s="103"/>
      <c r="N41" s="103"/>
      <c r="O41" s="103"/>
      <c r="P41" s="103"/>
      <c r="Q41" s="103"/>
      <c r="R41" s="104"/>
      <c r="S41" s="168"/>
      <c r="T41" s="295"/>
      <c r="U41" s="296"/>
      <c r="V41" s="296"/>
      <c r="W41" s="296"/>
      <c r="X41" s="296"/>
      <c r="Y41" s="296"/>
      <c r="Z41" s="296"/>
      <c r="AA41" s="296"/>
      <c r="AB41" s="296"/>
      <c r="AC41" s="296"/>
      <c r="AD41" s="296"/>
      <c r="AE41" s="296"/>
      <c r="AF41" s="296"/>
      <c r="AG41" s="296"/>
      <c r="AH41" s="296"/>
      <c r="AI41" s="296"/>
      <c r="AJ41" s="296"/>
      <c r="AK41" s="297"/>
      <c r="AL41" s="168"/>
      <c r="AM41" s="199"/>
      <c r="AN41" s="199"/>
      <c r="AO41" s="199"/>
      <c r="AP41" s="200"/>
      <c r="AQ41" s="200"/>
      <c r="AR41" s="200"/>
      <c r="AS41" s="200"/>
      <c r="AT41" s="200"/>
      <c r="AU41" s="200"/>
      <c r="AV41" s="200"/>
      <c r="AW41" s="200"/>
      <c r="AX41" s="201"/>
      <c r="AY41" s="312" t="s">
        <v>522</v>
      </c>
      <c r="AZ41" s="313"/>
      <c r="BA41" s="314"/>
      <c r="BB41" s="110"/>
      <c r="BC41" s="110"/>
      <c r="BD41" s="117"/>
      <c r="BE41" s="168"/>
      <c r="BF41" s="295"/>
      <c r="BG41" s="296"/>
      <c r="BH41" s="296"/>
      <c r="BI41" s="296"/>
      <c r="BJ41" s="296"/>
      <c r="BK41" s="296"/>
      <c r="BL41" s="296"/>
      <c r="BM41" s="296"/>
      <c r="BN41" s="296"/>
      <c r="BO41" s="296"/>
      <c r="BP41" s="296"/>
      <c r="BQ41" s="296"/>
      <c r="BR41" s="296"/>
      <c r="BS41" s="296"/>
      <c r="BT41" s="296"/>
      <c r="BU41" s="296"/>
      <c r="BV41" s="296"/>
      <c r="BW41" s="297"/>
      <c r="BX41" s="168"/>
      <c r="BY41" s="295"/>
      <c r="BZ41" s="296"/>
      <c r="CA41" s="296"/>
      <c r="CB41" s="296"/>
      <c r="CC41" s="296"/>
      <c r="CD41" s="296"/>
      <c r="CE41" s="296"/>
      <c r="CF41" s="296"/>
      <c r="CG41" s="296"/>
      <c r="CH41" s="296"/>
      <c r="CI41" s="296"/>
      <c r="CJ41" s="296"/>
      <c r="CK41" s="296"/>
      <c r="CL41" s="296"/>
      <c r="CM41" s="296"/>
      <c r="CN41" s="296"/>
      <c r="CO41" s="296"/>
      <c r="CP41" s="297"/>
      <c r="CQ41" s="168"/>
      <c r="CR41" s="295"/>
      <c r="CS41" s="296"/>
      <c r="CT41" s="296"/>
      <c r="CU41" s="296"/>
      <c r="CV41" s="296"/>
      <c r="CW41" s="296"/>
      <c r="CX41" s="296"/>
      <c r="CY41" s="296"/>
      <c r="CZ41" s="296"/>
      <c r="DA41" s="296"/>
      <c r="DB41" s="296"/>
      <c r="DC41" s="296"/>
      <c r="DD41" s="296"/>
      <c r="DE41" s="296"/>
      <c r="DF41" s="296"/>
      <c r="DG41" s="296"/>
      <c r="DH41" s="296"/>
      <c r="DI41" s="297"/>
      <c r="DJ41" s="175"/>
      <c r="DK41" s="295"/>
      <c r="DL41" s="296"/>
      <c r="DM41" s="296"/>
      <c r="DN41" s="296"/>
      <c r="DO41" s="296"/>
      <c r="DP41" s="296"/>
      <c r="DQ41" s="296"/>
      <c r="DR41" s="296"/>
      <c r="DS41" s="296"/>
      <c r="DT41" s="296"/>
      <c r="DU41" s="296"/>
      <c r="DV41" s="296"/>
      <c r="DW41" s="296"/>
      <c r="DX41" s="296"/>
      <c r="DY41" s="296"/>
      <c r="DZ41" s="296"/>
      <c r="EA41" s="296"/>
      <c r="EB41" s="297"/>
      <c r="EC41" s="175"/>
      <c r="ED41" s="241" t="s">
        <v>253</v>
      </c>
      <c r="EE41" s="242"/>
      <c r="EF41" s="243"/>
      <c r="EG41" s="231" t="s">
        <v>350</v>
      </c>
      <c r="EH41" s="232"/>
      <c r="EI41" s="244"/>
      <c r="EJ41" s="126" t="s">
        <v>754</v>
      </c>
      <c r="EK41" s="231" t="s">
        <v>928</v>
      </c>
      <c r="EL41" s="244"/>
      <c r="EM41" s="245" t="s">
        <v>253</v>
      </c>
      <c r="EN41" s="245"/>
      <c r="EO41" s="245"/>
      <c r="EP41" s="231" t="s">
        <v>536</v>
      </c>
      <c r="EQ41" s="232"/>
      <c r="ER41" s="232"/>
      <c r="ES41" s="126" t="s">
        <v>754</v>
      </c>
      <c r="ET41" s="232" t="s">
        <v>763</v>
      </c>
      <c r="EU41" s="233"/>
      <c r="EV41" s="158"/>
      <c r="EW41" s="241" t="s">
        <v>253</v>
      </c>
      <c r="EX41" s="242"/>
      <c r="EY41" s="243"/>
      <c r="EZ41" s="231" t="s">
        <v>559</v>
      </c>
      <c r="FA41" s="232"/>
      <c r="FB41" s="244"/>
      <c r="FC41" s="126" t="s">
        <v>754</v>
      </c>
      <c r="FD41" s="231" t="s">
        <v>760</v>
      </c>
      <c r="FE41" s="244"/>
      <c r="FF41" s="245" t="s">
        <v>253</v>
      </c>
      <c r="FG41" s="245"/>
      <c r="FH41" s="245"/>
      <c r="FI41" s="231" t="s">
        <v>560</v>
      </c>
      <c r="FJ41" s="232"/>
      <c r="FK41" s="232"/>
      <c r="FL41" s="126" t="s">
        <v>754</v>
      </c>
      <c r="FM41" s="232" t="s">
        <v>771</v>
      </c>
      <c r="FN41" s="233"/>
      <c r="FO41" s="158"/>
      <c r="FP41" s="241" t="s">
        <v>253</v>
      </c>
      <c r="FQ41" s="242"/>
      <c r="FR41" s="243"/>
      <c r="FS41" s="231" t="s">
        <v>276</v>
      </c>
      <c r="FT41" s="232"/>
      <c r="FU41" s="244"/>
      <c r="FV41" s="126" t="s">
        <v>754</v>
      </c>
      <c r="FW41" s="231" t="s">
        <v>786</v>
      </c>
      <c r="FX41" s="244"/>
      <c r="FY41" s="245" t="s">
        <v>253</v>
      </c>
      <c r="FZ41" s="245"/>
      <c r="GA41" s="245"/>
      <c r="GB41" s="231"/>
      <c r="GC41" s="232"/>
      <c r="GD41" s="232"/>
      <c r="GE41" s="126" t="s">
        <v>754</v>
      </c>
      <c r="GF41" s="232"/>
      <c r="GG41" s="233"/>
      <c r="GH41" s="158"/>
      <c r="GI41" s="229" t="s">
        <v>271</v>
      </c>
      <c r="GJ41" s="206"/>
      <c r="GK41" s="207"/>
      <c r="GL41" s="204" t="s">
        <v>3893</v>
      </c>
      <c r="GM41" s="204"/>
      <c r="GN41" s="204"/>
      <c r="GO41" s="204" t="s">
        <v>3894</v>
      </c>
      <c r="GP41" s="204"/>
      <c r="GQ41" s="204"/>
      <c r="GR41" s="205" t="s">
        <v>271</v>
      </c>
      <c r="GS41" s="206"/>
      <c r="GT41" s="207"/>
      <c r="GU41" s="211" t="s">
        <v>3898</v>
      </c>
      <c r="GV41" s="212"/>
      <c r="GW41" s="212"/>
      <c r="GX41" s="212" t="s">
        <v>3899</v>
      </c>
      <c r="GY41" s="212"/>
      <c r="GZ41" s="213"/>
      <c r="HA41" s="162"/>
      <c r="HB41" s="229" t="s">
        <v>271</v>
      </c>
      <c r="HC41" s="206"/>
      <c r="HD41" s="207"/>
      <c r="HE41" s="204" t="s">
        <v>1008</v>
      </c>
      <c r="HF41" s="204"/>
      <c r="HG41" s="204"/>
      <c r="HH41" s="204" t="s">
        <v>1009</v>
      </c>
      <c r="HI41" s="204"/>
      <c r="HJ41" s="204"/>
      <c r="HK41" s="205" t="s">
        <v>271</v>
      </c>
      <c r="HL41" s="206"/>
      <c r="HM41" s="207"/>
      <c r="HN41" s="211" t="s">
        <v>1020</v>
      </c>
      <c r="HO41" s="212"/>
      <c r="HP41" s="212"/>
      <c r="HQ41" s="212" t="s">
        <v>1021</v>
      </c>
      <c r="HR41" s="212"/>
      <c r="HS41" s="213"/>
      <c r="HT41" s="140"/>
      <c r="HU41" s="140"/>
      <c r="HV41" s="132"/>
      <c r="HW41" s="132"/>
      <c r="HX41" s="132"/>
      <c r="HY41" s="132"/>
      <c r="HZ41" s="132"/>
      <c r="IA41" s="132"/>
      <c r="IB41" s="132"/>
      <c r="IC41" s="132"/>
      <c r="ID41" s="132"/>
      <c r="IE41" s="132"/>
      <c r="IF41" s="132"/>
      <c r="IG41" s="132"/>
      <c r="IH41" s="132"/>
      <c r="II41" s="132"/>
      <c r="IJ41" s="132"/>
      <c r="IK41" s="132"/>
      <c r="IL41" s="133"/>
      <c r="IM41" s="140"/>
      <c r="IN41" s="191"/>
      <c r="IO41" s="203"/>
      <c r="IP41" s="203"/>
      <c r="IQ41" s="203"/>
      <c r="IR41" s="203"/>
      <c r="IS41" s="203"/>
      <c r="IT41" s="203"/>
      <c r="IU41" s="203"/>
      <c r="IV41" s="203"/>
      <c r="IW41" s="203"/>
      <c r="IX41" s="203"/>
      <c r="IY41" s="203"/>
      <c r="IZ41" s="203"/>
      <c r="JA41" s="203"/>
      <c r="JB41" s="203"/>
      <c r="JC41" s="203"/>
      <c r="JD41" s="203"/>
      <c r="JE41" s="192"/>
      <c r="JG41" s="191"/>
      <c r="JH41" s="196"/>
      <c r="JI41" s="196"/>
      <c r="JJ41" s="196"/>
      <c r="JK41" s="196"/>
      <c r="JL41" s="196"/>
      <c r="JM41" s="196"/>
      <c r="JN41" s="196"/>
      <c r="JO41" s="196"/>
      <c r="JP41" s="196"/>
      <c r="JQ41" s="196"/>
      <c r="JR41" s="196"/>
      <c r="JS41" s="196"/>
      <c r="JT41" s="196"/>
      <c r="JU41" s="196"/>
      <c r="JV41" s="196"/>
      <c r="JW41" s="196"/>
      <c r="JX41" s="192"/>
    </row>
    <row r="42" spans="1:284" ht="15" customHeight="1" thickBot="1" x14ac:dyDescent="0.35">
      <c r="A42" s="105"/>
      <c r="B42" s="103"/>
      <c r="C42" s="103"/>
      <c r="D42" s="103"/>
      <c r="E42" s="103"/>
      <c r="F42" s="103"/>
      <c r="G42" s="103"/>
      <c r="H42" s="103"/>
      <c r="I42" s="103"/>
      <c r="J42" s="103"/>
      <c r="K42" s="103"/>
      <c r="L42" s="103"/>
      <c r="M42" s="103"/>
      <c r="N42" s="103"/>
      <c r="O42" s="103"/>
      <c r="P42" s="103"/>
      <c r="Q42" s="103"/>
      <c r="R42" s="104"/>
      <c r="S42" s="168"/>
      <c r="T42" s="295"/>
      <c r="U42" s="296"/>
      <c r="V42" s="296"/>
      <c r="W42" s="296"/>
      <c r="X42" s="296"/>
      <c r="Y42" s="296"/>
      <c r="Z42" s="296"/>
      <c r="AA42" s="296"/>
      <c r="AB42" s="296"/>
      <c r="AC42" s="296"/>
      <c r="AD42" s="296"/>
      <c r="AE42" s="296"/>
      <c r="AF42" s="296"/>
      <c r="AG42" s="296"/>
      <c r="AH42" s="296"/>
      <c r="AI42" s="296"/>
      <c r="AJ42" s="296"/>
      <c r="AK42" s="297"/>
      <c r="AL42" s="168"/>
      <c r="AM42" s="202"/>
      <c r="AN42" s="202"/>
      <c r="AO42" s="202"/>
      <c r="AP42" s="197"/>
      <c r="AQ42" s="197"/>
      <c r="AR42" s="197"/>
      <c r="AS42" s="197"/>
      <c r="AT42" s="197"/>
      <c r="AU42" s="197"/>
      <c r="AV42" s="197"/>
      <c r="AW42" s="197"/>
      <c r="AX42" s="198"/>
      <c r="AY42" s="309" t="s">
        <v>523</v>
      </c>
      <c r="AZ42" s="310"/>
      <c r="BA42" s="311"/>
      <c r="BB42" s="111"/>
      <c r="BC42" s="111"/>
      <c r="BD42" s="118"/>
      <c r="BE42" s="168"/>
      <c r="BF42" s="295"/>
      <c r="BG42" s="296"/>
      <c r="BH42" s="296"/>
      <c r="BI42" s="296"/>
      <c r="BJ42" s="296"/>
      <c r="BK42" s="296"/>
      <c r="BL42" s="296"/>
      <c r="BM42" s="296"/>
      <c r="BN42" s="296"/>
      <c r="BO42" s="296"/>
      <c r="BP42" s="296"/>
      <c r="BQ42" s="296"/>
      <c r="BR42" s="296"/>
      <c r="BS42" s="296"/>
      <c r="BT42" s="296"/>
      <c r="BU42" s="296"/>
      <c r="BV42" s="296"/>
      <c r="BW42" s="297"/>
      <c r="BX42" s="168"/>
      <c r="BY42" s="295"/>
      <c r="BZ42" s="296"/>
      <c r="CA42" s="296"/>
      <c r="CB42" s="296"/>
      <c r="CC42" s="296"/>
      <c r="CD42" s="296"/>
      <c r="CE42" s="296"/>
      <c r="CF42" s="296"/>
      <c r="CG42" s="296"/>
      <c r="CH42" s="296"/>
      <c r="CI42" s="296"/>
      <c r="CJ42" s="296"/>
      <c r="CK42" s="296"/>
      <c r="CL42" s="296"/>
      <c r="CM42" s="296"/>
      <c r="CN42" s="296"/>
      <c r="CO42" s="296"/>
      <c r="CP42" s="297"/>
      <c r="CQ42" s="168"/>
      <c r="CR42" s="295"/>
      <c r="CS42" s="296"/>
      <c r="CT42" s="296"/>
      <c r="CU42" s="296"/>
      <c r="CV42" s="296"/>
      <c r="CW42" s="296"/>
      <c r="CX42" s="296"/>
      <c r="CY42" s="296"/>
      <c r="CZ42" s="296"/>
      <c r="DA42" s="296"/>
      <c r="DB42" s="296"/>
      <c r="DC42" s="296"/>
      <c r="DD42" s="296"/>
      <c r="DE42" s="296"/>
      <c r="DF42" s="296"/>
      <c r="DG42" s="296"/>
      <c r="DH42" s="296"/>
      <c r="DI42" s="297"/>
      <c r="DJ42" s="175"/>
      <c r="DK42" s="295"/>
      <c r="DL42" s="296"/>
      <c r="DM42" s="296"/>
      <c r="DN42" s="296"/>
      <c r="DO42" s="296"/>
      <c r="DP42" s="296"/>
      <c r="DQ42" s="296"/>
      <c r="DR42" s="296"/>
      <c r="DS42" s="296"/>
      <c r="DT42" s="296"/>
      <c r="DU42" s="296"/>
      <c r="DV42" s="296"/>
      <c r="DW42" s="296"/>
      <c r="DX42" s="296"/>
      <c r="DY42" s="296"/>
      <c r="DZ42" s="296"/>
      <c r="EA42" s="296"/>
      <c r="EB42" s="297"/>
      <c r="EC42" s="175"/>
      <c r="ED42" s="246" t="s">
        <v>255</v>
      </c>
      <c r="EE42" s="247"/>
      <c r="EF42" s="247"/>
      <c r="EG42" s="284" t="s">
        <v>351</v>
      </c>
      <c r="EH42" s="284"/>
      <c r="EI42" s="284"/>
      <c r="EJ42" s="284"/>
      <c r="EK42" s="284"/>
      <c r="EL42" s="284"/>
      <c r="EM42" s="247" t="s">
        <v>255</v>
      </c>
      <c r="EN42" s="247"/>
      <c r="EO42" s="247"/>
      <c r="EP42" s="285" t="s">
        <v>606</v>
      </c>
      <c r="EQ42" s="286"/>
      <c r="ER42" s="286"/>
      <c r="ES42" s="286"/>
      <c r="ET42" s="286"/>
      <c r="EU42" s="287"/>
      <c r="EV42" s="158"/>
      <c r="EW42" s="246" t="s">
        <v>255</v>
      </c>
      <c r="EX42" s="247"/>
      <c r="EY42" s="247"/>
      <c r="EZ42" s="284" t="s">
        <v>673</v>
      </c>
      <c r="FA42" s="284"/>
      <c r="FB42" s="284"/>
      <c r="FC42" s="284"/>
      <c r="FD42" s="284"/>
      <c r="FE42" s="284"/>
      <c r="FF42" s="247" t="s">
        <v>255</v>
      </c>
      <c r="FG42" s="247"/>
      <c r="FH42" s="247"/>
      <c r="FI42" s="285" t="s">
        <v>676</v>
      </c>
      <c r="FJ42" s="286"/>
      <c r="FK42" s="286"/>
      <c r="FL42" s="286"/>
      <c r="FM42" s="286"/>
      <c r="FN42" s="287"/>
      <c r="FO42" s="158"/>
      <c r="FP42" s="246" t="s">
        <v>255</v>
      </c>
      <c r="FQ42" s="247"/>
      <c r="FR42" s="247"/>
      <c r="FS42" s="284" t="s">
        <v>706</v>
      </c>
      <c r="FT42" s="284"/>
      <c r="FU42" s="284"/>
      <c r="FV42" s="284"/>
      <c r="FW42" s="284"/>
      <c r="FX42" s="284"/>
      <c r="FY42" s="247" t="s">
        <v>255</v>
      </c>
      <c r="FZ42" s="247"/>
      <c r="GA42" s="247"/>
      <c r="GB42" s="285"/>
      <c r="GC42" s="286"/>
      <c r="GD42" s="286"/>
      <c r="GE42" s="286"/>
      <c r="GF42" s="286"/>
      <c r="GG42" s="287"/>
      <c r="GH42" s="158"/>
      <c r="GI42" s="230"/>
      <c r="GJ42" s="209"/>
      <c r="GK42" s="210"/>
      <c r="GL42" s="214" t="s">
        <v>3895</v>
      </c>
      <c r="GM42" s="215"/>
      <c r="GN42" s="215"/>
      <c r="GO42" s="215"/>
      <c r="GP42" s="215"/>
      <c r="GQ42" s="216"/>
      <c r="GR42" s="208"/>
      <c r="GS42" s="209"/>
      <c r="GT42" s="210"/>
      <c r="GU42" s="214" t="s">
        <v>3900</v>
      </c>
      <c r="GV42" s="215"/>
      <c r="GW42" s="215"/>
      <c r="GX42" s="215"/>
      <c r="GY42" s="215"/>
      <c r="GZ42" s="217"/>
      <c r="HA42" s="162"/>
      <c r="HB42" s="230"/>
      <c r="HC42" s="209"/>
      <c r="HD42" s="210"/>
      <c r="HE42" s="214" t="s">
        <v>1084</v>
      </c>
      <c r="HF42" s="215"/>
      <c r="HG42" s="215"/>
      <c r="HH42" s="215"/>
      <c r="HI42" s="215"/>
      <c r="HJ42" s="216"/>
      <c r="HK42" s="208"/>
      <c r="HL42" s="209"/>
      <c r="HM42" s="210"/>
      <c r="HN42" s="214" t="s">
        <v>1085</v>
      </c>
      <c r="HO42" s="215"/>
      <c r="HP42" s="215"/>
      <c r="HQ42" s="215"/>
      <c r="HR42" s="215"/>
      <c r="HS42" s="217"/>
      <c r="HT42" s="140"/>
      <c r="HU42" s="140"/>
      <c r="HV42" s="132"/>
      <c r="HW42" s="132"/>
      <c r="HX42" s="132"/>
      <c r="HY42" s="132"/>
      <c r="HZ42" s="132"/>
      <c r="IA42" s="132"/>
      <c r="IB42" s="132"/>
      <c r="IC42" s="132"/>
      <c r="ID42" s="132"/>
      <c r="IE42" s="132"/>
      <c r="IF42" s="132"/>
      <c r="IG42" s="132"/>
      <c r="IH42" s="132"/>
      <c r="II42" s="132"/>
      <c r="IJ42" s="132"/>
      <c r="IK42" s="132"/>
      <c r="IL42" s="133"/>
      <c r="IM42" s="140"/>
      <c r="IN42" s="191"/>
      <c r="IO42" s="203"/>
      <c r="IP42" s="203"/>
      <c r="IQ42" s="203"/>
      <c r="IR42" s="203"/>
      <c r="IS42" s="203"/>
      <c r="IT42" s="203"/>
      <c r="IU42" s="203"/>
      <c r="IV42" s="203"/>
      <c r="IW42" s="203"/>
      <c r="IX42" s="203"/>
      <c r="IY42" s="203"/>
      <c r="IZ42" s="203"/>
      <c r="JA42" s="203"/>
      <c r="JB42" s="203"/>
      <c r="JC42" s="203"/>
      <c r="JD42" s="203"/>
      <c r="JE42" s="192"/>
      <c r="JG42" s="191"/>
      <c r="JH42" s="196"/>
      <c r="JI42" s="196"/>
      <c r="JJ42" s="196"/>
      <c r="JK42" s="196"/>
      <c r="JL42" s="196"/>
      <c r="JM42" s="196"/>
      <c r="JN42" s="196"/>
      <c r="JO42" s="196"/>
      <c r="JP42" s="196"/>
      <c r="JQ42" s="196"/>
      <c r="JR42" s="196"/>
      <c r="JS42" s="196"/>
      <c r="JT42" s="196"/>
      <c r="JU42" s="196"/>
      <c r="JV42" s="196"/>
      <c r="JW42" s="196"/>
      <c r="JX42" s="192"/>
    </row>
    <row r="43" spans="1:284" ht="15" customHeight="1" thickTop="1" x14ac:dyDescent="0.3">
      <c r="A43" s="105"/>
      <c r="B43" s="103"/>
      <c r="C43" s="103"/>
      <c r="D43" s="103"/>
      <c r="E43" s="103"/>
      <c r="F43" s="103"/>
      <c r="G43" s="103"/>
      <c r="H43" s="103"/>
      <c r="I43" s="103"/>
      <c r="J43" s="103"/>
      <c r="K43" s="103"/>
      <c r="L43" s="103"/>
      <c r="M43" s="103"/>
      <c r="N43" s="103"/>
      <c r="O43" s="103"/>
      <c r="P43" s="103"/>
      <c r="Q43" s="103"/>
      <c r="R43" s="104"/>
      <c r="S43" s="168"/>
      <c r="T43" s="295"/>
      <c r="U43" s="296"/>
      <c r="V43" s="296"/>
      <c r="W43" s="296"/>
      <c r="X43" s="296"/>
      <c r="Y43" s="296"/>
      <c r="Z43" s="296"/>
      <c r="AA43" s="296"/>
      <c r="AB43" s="296"/>
      <c r="AC43" s="296"/>
      <c r="AD43" s="296"/>
      <c r="AE43" s="296"/>
      <c r="AF43" s="296"/>
      <c r="AG43" s="296"/>
      <c r="AH43" s="296"/>
      <c r="AI43" s="296"/>
      <c r="AJ43" s="296"/>
      <c r="AK43" s="297"/>
      <c r="AL43" s="168"/>
      <c r="AM43" s="395" t="s">
        <v>3963</v>
      </c>
      <c r="AN43" s="268"/>
      <c r="AO43" s="268"/>
      <c r="AP43" s="268"/>
      <c r="AQ43" s="268"/>
      <c r="AR43" s="268"/>
      <c r="AS43" s="268"/>
      <c r="AT43" s="268"/>
      <c r="AU43" s="268"/>
      <c r="AV43" s="268"/>
      <c r="AW43" s="268"/>
      <c r="AX43" s="268"/>
      <c r="AY43" s="259" t="s">
        <v>524</v>
      </c>
      <c r="AZ43" s="260"/>
      <c r="BA43" s="261"/>
      <c r="BB43" s="110"/>
      <c r="BC43" s="110"/>
      <c r="BD43" s="117"/>
      <c r="BE43" s="168"/>
      <c r="BF43" s="295"/>
      <c r="BG43" s="296"/>
      <c r="BH43" s="296"/>
      <c r="BI43" s="296"/>
      <c r="BJ43" s="296"/>
      <c r="BK43" s="296"/>
      <c r="BL43" s="296"/>
      <c r="BM43" s="296"/>
      <c r="BN43" s="296"/>
      <c r="BO43" s="296"/>
      <c r="BP43" s="296"/>
      <c r="BQ43" s="296"/>
      <c r="BR43" s="296"/>
      <c r="BS43" s="296"/>
      <c r="BT43" s="296"/>
      <c r="BU43" s="296"/>
      <c r="BV43" s="296"/>
      <c r="BW43" s="297"/>
      <c r="BX43" s="168"/>
      <c r="BY43" s="295"/>
      <c r="BZ43" s="296"/>
      <c r="CA43" s="296"/>
      <c r="CB43" s="296"/>
      <c r="CC43" s="296"/>
      <c r="CD43" s="296"/>
      <c r="CE43" s="296"/>
      <c r="CF43" s="296"/>
      <c r="CG43" s="296"/>
      <c r="CH43" s="296"/>
      <c r="CI43" s="296"/>
      <c r="CJ43" s="296"/>
      <c r="CK43" s="296"/>
      <c r="CL43" s="296"/>
      <c r="CM43" s="296"/>
      <c r="CN43" s="296"/>
      <c r="CO43" s="296"/>
      <c r="CP43" s="297"/>
      <c r="CQ43" s="168"/>
      <c r="CR43" s="295"/>
      <c r="CS43" s="296"/>
      <c r="CT43" s="296"/>
      <c r="CU43" s="296"/>
      <c r="CV43" s="296"/>
      <c r="CW43" s="296"/>
      <c r="CX43" s="296"/>
      <c r="CY43" s="296"/>
      <c r="CZ43" s="296"/>
      <c r="DA43" s="296"/>
      <c r="DB43" s="296"/>
      <c r="DC43" s="296"/>
      <c r="DD43" s="296"/>
      <c r="DE43" s="296"/>
      <c r="DF43" s="296"/>
      <c r="DG43" s="296"/>
      <c r="DH43" s="296"/>
      <c r="DI43" s="297"/>
      <c r="DJ43" s="175"/>
      <c r="DK43" s="295"/>
      <c r="DL43" s="296"/>
      <c r="DM43" s="296"/>
      <c r="DN43" s="296"/>
      <c r="DO43" s="296"/>
      <c r="DP43" s="296"/>
      <c r="DQ43" s="296"/>
      <c r="DR43" s="296"/>
      <c r="DS43" s="296"/>
      <c r="DT43" s="296"/>
      <c r="DU43" s="296"/>
      <c r="DV43" s="296"/>
      <c r="DW43" s="296"/>
      <c r="DX43" s="296"/>
      <c r="DY43" s="296"/>
      <c r="DZ43" s="296"/>
      <c r="EA43" s="296"/>
      <c r="EB43" s="297"/>
      <c r="EC43" s="175"/>
      <c r="ED43" s="229" t="s">
        <v>271</v>
      </c>
      <c r="EE43" s="206"/>
      <c r="EF43" s="207"/>
      <c r="EG43" s="204" t="s">
        <v>352</v>
      </c>
      <c r="EH43" s="204"/>
      <c r="EI43" s="204"/>
      <c r="EJ43" s="204" t="s">
        <v>605</v>
      </c>
      <c r="EK43" s="204"/>
      <c r="EL43" s="204"/>
      <c r="EM43" s="205" t="s">
        <v>271</v>
      </c>
      <c r="EN43" s="206"/>
      <c r="EO43" s="207"/>
      <c r="EP43" s="211" t="s">
        <v>607</v>
      </c>
      <c r="EQ43" s="212"/>
      <c r="ER43" s="212"/>
      <c r="ES43" s="212" t="s">
        <v>975</v>
      </c>
      <c r="ET43" s="212"/>
      <c r="EU43" s="213"/>
      <c r="EV43" s="158"/>
      <c r="EW43" s="229" t="s">
        <v>271</v>
      </c>
      <c r="EX43" s="206"/>
      <c r="EY43" s="207"/>
      <c r="EZ43" s="204" t="s">
        <v>674</v>
      </c>
      <c r="FA43" s="204"/>
      <c r="FB43" s="204"/>
      <c r="FC43" s="204" t="s">
        <v>675</v>
      </c>
      <c r="FD43" s="204"/>
      <c r="FE43" s="204"/>
      <c r="FF43" s="205" t="s">
        <v>271</v>
      </c>
      <c r="FG43" s="206"/>
      <c r="FH43" s="207"/>
      <c r="FI43" s="211" t="s">
        <v>677</v>
      </c>
      <c r="FJ43" s="212"/>
      <c r="FK43" s="212"/>
      <c r="FL43" s="212" t="s">
        <v>986</v>
      </c>
      <c r="FM43" s="212"/>
      <c r="FN43" s="213"/>
      <c r="FO43" s="158"/>
      <c r="FP43" s="229" t="s">
        <v>271</v>
      </c>
      <c r="FQ43" s="206"/>
      <c r="FR43" s="207"/>
      <c r="FS43" s="204" t="s">
        <v>712</v>
      </c>
      <c r="FT43" s="204"/>
      <c r="FU43" s="204"/>
      <c r="FV43" s="204" t="s">
        <v>713</v>
      </c>
      <c r="FW43" s="204"/>
      <c r="FX43" s="204"/>
      <c r="FY43" s="205" t="s">
        <v>271</v>
      </c>
      <c r="FZ43" s="206"/>
      <c r="GA43" s="207"/>
      <c r="GB43" s="211"/>
      <c r="GC43" s="212"/>
      <c r="GD43" s="212"/>
      <c r="GE43" s="212"/>
      <c r="GF43" s="212"/>
      <c r="GG43" s="213"/>
      <c r="GH43" s="158"/>
      <c r="GI43" s="241" t="s">
        <v>253</v>
      </c>
      <c r="GJ43" s="242"/>
      <c r="GK43" s="243"/>
      <c r="GL43" s="231" t="s">
        <v>3886</v>
      </c>
      <c r="GM43" s="232"/>
      <c r="GN43" s="244"/>
      <c r="GO43" s="126" t="s">
        <v>754</v>
      </c>
      <c r="GP43" s="231" t="s">
        <v>3902</v>
      </c>
      <c r="GQ43" s="244"/>
      <c r="GR43" s="245" t="s">
        <v>253</v>
      </c>
      <c r="GS43" s="245"/>
      <c r="GT43" s="245"/>
      <c r="GU43" s="231" t="s">
        <v>3887</v>
      </c>
      <c r="GV43" s="232"/>
      <c r="GW43" s="232"/>
      <c r="GX43" s="126" t="s">
        <v>754</v>
      </c>
      <c r="GY43" s="232" t="s">
        <v>3906</v>
      </c>
      <c r="GZ43" s="233"/>
      <c r="HA43" s="162"/>
      <c r="HB43" s="241" t="s">
        <v>253</v>
      </c>
      <c r="HC43" s="242"/>
      <c r="HD43" s="243"/>
      <c r="HE43" s="231" t="s">
        <v>874</v>
      </c>
      <c r="HF43" s="232"/>
      <c r="HG43" s="244"/>
      <c r="HH43" s="126" t="s">
        <v>754</v>
      </c>
      <c r="HI43" s="231" t="s">
        <v>903</v>
      </c>
      <c r="HJ43" s="244"/>
      <c r="HK43" s="245" t="s">
        <v>253</v>
      </c>
      <c r="HL43" s="245"/>
      <c r="HM43" s="245"/>
      <c r="HN43" s="231" t="s">
        <v>831</v>
      </c>
      <c r="HO43" s="232"/>
      <c r="HP43" s="244"/>
      <c r="HQ43" s="126" t="s">
        <v>754</v>
      </c>
      <c r="HR43" s="231" t="s">
        <v>906</v>
      </c>
      <c r="HS43" s="233"/>
      <c r="HT43" s="140"/>
      <c r="HU43" s="140"/>
      <c r="HV43" s="132"/>
      <c r="HW43" s="132"/>
      <c r="HX43" s="132"/>
      <c r="HY43" s="132"/>
      <c r="HZ43" s="132"/>
      <c r="IA43" s="132"/>
      <c r="IB43" s="132"/>
      <c r="IC43" s="132"/>
      <c r="ID43" s="132"/>
      <c r="IE43" s="132"/>
      <c r="IF43" s="132"/>
      <c r="IG43" s="132"/>
      <c r="IH43" s="132"/>
      <c r="II43" s="132"/>
      <c r="IJ43" s="132"/>
      <c r="IK43" s="132"/>
      <c r="IL43" s="133"/>
      <c r="IM43" s="140"/>
      <c r="IN43" s="191"/>
      <c r="IO43" s="203"/>
      <c r="IP43" s="203"/>
      <c r="IQ43" s="203"/>
      <c r="IR43" s="203"/>
      <c r="IS43" s="203"/>
      <c r="IT43" s="203"/>
      <c r="IU43" s="203"/>
      <c r="IV43" s="203"/>
      <c r="IW43" s="203"/>
      <c r="IX43" s="203"/>
      <c r="IY43" s="203"/>
      <c r="IZ43" s="203"/>
      <c r="JA43" s="203"/>
      <c r="JB43" s="203"/>
      <c r="JC43" s="203"/>
      <c r="JD43" s="203"/>
      <c r="JE43" s="192"/>
      <c r="JG43" s="191"/>
      <c r="JH43" s="196"/>
      <c r="JI43" s="196"/>
      <c r="JJ43" s="196"/>
      <c r="JK43" s="196"/>
      <c r="JL43" s="196"/>
      <c r="JM43" s="196"/>
      <c r="JN43" s="196"/>
      <c r="JO43" s="196"/>
      <c r="JP43" s="196"/>
      <c r="JQ43" s="196"/>
      <c r="JR43" s="196"/>
      <c r="JS43" s="196"/>
      <c r="JT43" s="196"/>
      <c r="JU43" s="196"/>
      <c r="JV43" s="196"/>
      <c r="JW43" s="196"/>
      <c r="JX43" s="192"/>
    </row>
    <row r="44" spans="1:284" ht="15" customHeight="1" thickBot="1" x14ac:dyDescent="0.35">
      <c r="A44" s="105"/>
      <c r="B44" s="103"/>
      <c r="C44" s="103"/>
      <c r="D44" s="103"/>
      <c r="E44" s="103"/>
      <c r="F44" s="103"/>
      <c r="G44" s="103"/>
      <c r="H44" s="103"/>
      <c r="I44" s="103"/>
      <c r="J44" s="103"/>
      <c r="K44" s="103"/>
      <c r="L44" s="103"/>
      <c r="M44" s="103"/>
      <c r="N44" s="103"/>
      <c r="O44" s="103"/>
      <c r="P44" s="103"/>
      <c r="Q44" s="103"/>
      <c r="R44" s="104"/>
      <c r="S44" s="170"/>
      <c r="T44" s="295"/>
      <c r="U44" s="296"/>
      <c r="V44" s="296"/>
      <c r="W44" s="296"/>
      <c r="X44" s="296"/>
      <c r="Y44" s="296"/>
      <c r="Z44" s="296"/>
      <c r="AA44" s="296"/>
      <c r="AB44" s="296"/>
      <c r="AC44" s="296"/>
      <c r="AD44" s="296"/>
      <c r="AE44" s="296"/>
      <c r="AF44" s="296"/>
      <c r="AG44" s="296"/>
      <c r="AH44" s="296"/>
      <c r="AI44" s="296"/>
      <c r="AJ44" s="296"/>
      <c r="AK44" s="297"/>
      <c r="AL44" s="170"/>
      <c r="AM44" s="271" t="s">
        <v>3964</v>
      </c>
      <c r="AN44" s="271"/>
      <c r="AO44" s="271"/>
      <c r="AP44" s="271" t="s">
        <v>3965</v>
      </c>
      <c r="AQ44" s="271"/>
      <c r="AR44" s="271"/>
      <c r="AS44" s="271" t="s">
        <v>231</v>
      </c>
      <c r="AT44" s="271"/>
      <c r="AU44" s="271"/>
      <c r="AV44" s="271" t="s">
        <v>232</v>
      </c>
      <c r="AW44" s="271"/>
      <c r="AX44" s="495"/>
      <c r="AY44" s="309" t="s">
        <v>472</v>
      </c>
      <c r="AZ44" s="310"/>
      <c r="BA44" s="311"/>
      <c r="BB44" s="111"/>
      <c r="BC44" s="111"/>
      <c r="BD44" s="118"/>
      <c r="BE44" s="170"/>
      <c r="BF44" s="295"/>
      <c r="BG44" s="296"/>
      <c r="BH44" s="296"/>
      <c r="BI44" s="296"/>
      <c r="BJ44" s="296"/>
      <c r="BK44" s="296"/>
      <c r="BL44" s="296"/>
      <c r="BM44" s="296"/>
      <c r="BN44" s="296"/>
      <c r="BO44" s="296"/>
      <c r="BP44" s="296"/>
      <c r="BQ44" s="296"/>
      <c r="BR44" s="296"/>
      <c r="BS44" s="296"/>
      <c r="BT44" s="296"/>
      <c r="BU44" s="296"/>
      <c r="BV44" s="296"/>
      <c r="BW44" s="297"/>
      <c r="BX44" s="170"/>
      <c r="BY44" s="295"/>
      <c r="BZ44" s="296"/>
      <c r="CA44" s="296"/>
      <c r="CB44" s="296"/>
      <c r="CC44" s="296"/>
      <c r="CD44" s="296"/>
      <c r="CE44" s="296"/>
      <c r="CF44" s="296"/>
      <c r="CG44" s="296"/>
      <c r="CH44" s="296"/>
      <c r="CI44" s="296"/>
      <c r="CJ44" s="296"/>
      <c r="CK44" s="296"/>
      <c r="CL44" s="296"/>
      <c r="CM44" s="296"/>
      <c r="CN44" s="296"/>
      <c r="CO44" s="296"/>
      <c r="CP44" s="297"/>
      <c r="CQ44" s="170"/>
      <c r="CR44" s="295"/>
      <c r="CS44" s="296"/>
      <c r="CT44" s="296"/>
      <c r="CU44" s="296"/>
      <c r="CV44" s="296"/>
      <c r="CW44" s="296"/>
      <c r="CX44" s="296"/>
      <c r="CY44" s="296"/>
      <c r="CZ44" s="296"/>
      <c r="DA44" s="296"/>
      <c r="DB44" s="296"/>
      <c r="DC44" s="296"/>
      <c r="DD44" s="296"/>
      <c r="DE44" s="296"/>
      <c r="DF44" s="296"/>
      <c r="DG44" s="296"/>
      <c r="DH44" s="296"/>
      <c r="DI44" s="297"/>
      <c r="DJ44" s="177"/>
      <c r="DK44" s="295"/>
      <c r="DL44" s="296"/>
      <c r="DM44" s="296"/>
      <c r="DN44" s="296"/>
      <c r="DO44" s="296"/>
      <c r="DP44" s="296"/>
      <c r="DQ44" s="296"/>
      <c r="DR44" s="296"/>
      <c r="DS44" s="296"/>
      <c r="DT44" s="296"/>
      <c r="DU44" s="296"/>
      <c r="DV44" s="296"/>
      <c r="DW44" s="296"/>
      <c r="DX44" s="296"/>
      <c r="DY44" s="296"/>
      <c r="DZ44" s="296"/>
      <c r="EA44" s="296"/>
      <c r="EB44" s="297"/>
      <c r="EC44" s="177"/>
      <c r="ED44" s="230"/>
      <c r="EE44" s="209"/>
      <c r="EF44" s="210"/>
      <c r="EG44" s="214" t="s">
        <v>962</v>
      </c>
      <c r="EH44" s="215"/>
      <c r="EI44" s="215"/>
      <c r="EJ44" s="215"/>
      <c r="EK44" s="215"/>
      <c r="EL44" s="216"/>
      <c r="EM44" s="208"/>
      <c r="EN44" s="209"/>
      <c r="EO44" s="210"/>
      <c r="EP44" s="214" t="s">
        <v>963</v>
      </c>
      <c r="EQ44" s="215"/>
      <c r="ER44" s="215"/>
      <c r="ES44" s="215"/>
      <c r="ET44" s="215"/>
      <c r="EU44" s="217"/>
      <c r="EV44" s="161"/>
      <c r="EW44" s="230"/>
      <c r="EX44" s="209"/>
      <c r="EY44" s="210"/>
      <c r="EZ44" s="214" t="s">
        <v>1036</v>
      </c>
      <c r="FA44" s="215"/>
      <c r="FB44" s="215"/>
      <c r="FC44" s="215"/>
      <c r="FD44" s="215"/>
      <c r="FE44" s="216"/>
      <c r="FF44" s="208"/>
      <c r="FG44" s="209"/>
      <c r="FH44" s="210"/>
      <c r="FI44" s="214" t="s">
        <v>1037</v>
      </c>
      <c r="FJ44" s="215"/>
      <c r="FK44" s="215"/>
      <c r="FL44" s="215"/>
      <c r="FM44" s="215"/>
      <c r="FN44" s="217"/>
      <c r="FO44" s="161"/>
      <c r="FP44" s="230"/>
      <c r="FQ44" s="209"/>
      <c r="FR44" s="210"/>
      <c r="FS44" s="214" t="s">
        <v>1061</v>
      </c>
      <c r="FT44" s="215"/>
      <c r="FU44" s="215"/>
      <c r="FV44" s="215"/>
      <c r="FW44" s="215"/>
      <c r="FX44" s="216"/>
      <c r="FY44" s="208"/>
      <c r="FZ44" s="209"/>
      <c r="GA44" s="210"/>
      <c r="GB44" s="214"/>
      <c r="GC44" s="215"/>
      <c r="GD44" s="215"/>
      <c r="GE44" s="215"/>
      <c r="GF44" s="215"/>
      <c r="GG44" s="217"/>
      <c r="GH44" s="161"/>
      <c r="GI44" s="246" t="s">
        <v>255</v>
      </c>
      <c r="GJ44" s="247"/>
      <c r="GK44" s="247"/>
      <c r="GL44" s="284" t="s">
        <v>732</v>
      </c>
      <c r="GM44" s="284"/>
      <c r="GN44" s="284"/>
      <c r="GO44" s="284"/>
      <c r="GP44" s="284"/>
      <c r="GQ44" s="284"/>
      <c r="GR44" s="247" t="s">
        <v>255</v>
      </c>
      <c r="GS44" s="247"/>
      <c r="GT44" s="247"/>
      <c r="GU44" s="285" t="s">
        <v>3907</v>
      </c>
      <c r="GV44" s="286"/>
      <c r="GW44" s="286"/>
      <c r="GX44" s="286"/>
      <c r="GY44" s="286"/>
      <c r="GZ44" s="287"/>
      <c r="HA44" s="172"/>
      <c r="HB44" s="246" t="s">
        <v>255</v>
      </c>
      <c r="HC44" s="247"/>
      <c r="HD44" s="247"/>
      <c r="HE44" s="441" t="s">
        <v>916</v>
      </c>
      <c r="HF44" s="441"/>
      <c r="HG44" s="441"/>
      <c r="HH44" s="441"/>
      <c r="HI44" s="441"/>
      <c r="HJ44" s="441"/>
      <c r="HK44" s="247" t="s">
        <v>255</v>
      </c>
      <c r="HL44" s="247"/>
      <c r="HM44" s="247"/>
      <c r="HN44" s="427" t="s">
        <v>840</v>
      </c>
      <c r="HO44" s="428"/>
      <c r="HP44" s="428"/>
      <c r="HQ44" s="428"/>
      <c r="HR44" s="428"/>
      <c r="HS44" s="429"/>
      <c r="HT44" s="140"/>
      <c r="HU44" s="140"/>
      <c r="HV44" s="132"/>
      <c r="HW44" s="132"/>
      <c r="HX44" s="132"/>
      <c r="HY44" s="132"/>
      <c r="HZ44" s="132"/>
      <c r="IA44" s="132"/>
      <c r="IB44" s="132"/>
      <c r="IC44" s="132"/>
      <c r="ID44" s="132"/>
      <c r="IE44" s="132"/>
      <c r="IF44" s="132"/>
      <c r="IG44" s="132"/>
      <c r="IH44" s="132"/>
      <c r="II44" s="132"/>
      <c r="IJ44" s="132"/>
      <c r="IK44" s="132"/>
      <c r="IL44" s="133"/>
      <c r="IM44" s="140"/>
      <c r="IN44" s="191"/>
      <c r="IO44" s="203"/>
      <c r="IP44" s="203"/>
      <c r="IQ44" s="203"/>
      <c r="IR44" s="203"/>
      <c r="IS44" s="203"/>
      <c r="IT44" s="203"/>
      <c r="IU44" s="203"/>
      <c r="IV44" s="203"/>
      <c r="IW44" s="203"/>
      <c r="IX44" s="203"/>
      <c r="IY44" s="203"/>
      <c r="IZ44" s="203"/>
      <c r="JA44" s="203"/>
      <c r="JB44" s="203"/>
      <c r="JC44" s="203"/>
      <c r="JD44" s="203"/>
      <c r="JE44" s="192"/>
      <c r="JG44" s="191"/>
      <c r="JH44" s="196"/>
      <c r="JI44" s="196"/>
      <c r="JJ44" s="196"/>
      <c r="JK44" s="196"/>
      <c r="JL44" s="196"/>
      <c r="JM44" s="196"/>
      <c r="JN44" s="196"/>
      <c r="JO44" s="196"/>
      <c r="JP44" s="196"/>
      <c r="JQ44" s="196"/>
      <c r="JR44" s="196"/>
      <c r="JS44" s="196"/>
      <c r="JT44" s="196"/>
      <c r="JU44" s="196"/>
      <c r="JV44" s="196"/>
      <c r="JW44" s="196"/>
      <c r="JX44" s="192"/>
    </row>
    <row r="45" spans="1:284" ht="15" customHeight="1" thickTop="1" x14ac:dyDescent="0.3">
      <c r="A45" s="105"/>
      <c r="B45" s="103"/>
      <c r="C45" s="103"/>
      <c r="D45" s="103"/>
      <c r="E45" s="103"/>
      <c r="F45" s="103"/>
      <c r="G45" s="103"/>
      <c r="H45" s="103"/>
      <c r="I45" s="103"/>
      <c r="J45" s="103"/>
      <c r="K45" s="103"/>
      <c r="L45" s="103"/>
      <c r="M45" s="103"/>
      <c r="N45" s="103"/>
      <c r="O45" s="103"/>
      <c r="P45" s="103"/>
      <c r="Q45" s="103"/>
      <c r="R45" s="104"/>
      <c r="S45" s="168"/>
      <c r="T45" s="295"/>
      <c r="U45" s="296"/>
      <c r="V45" s="296"/>
      <c r="W45" s="296"/>
      <c r="X45" s="296"/>
      <c r="Y45" s="296"/>
      <c r="Z45" s="296"/>
      <c r="AA45" s="296"/>
      <c r="AB45" s="296"/>
      <c r="AC45" s="296"/>
      <c r="AD45" s="296"/>
      <c r="AE45" s="296"/>
      <c r="AF45" s="296"/>
      <c r="AG45" s="296"/>
      <c r="AH45" s="296"/>
      <c r="AI45" s="296"/>
      <c r="AJ45" s="296"/>
      <c r="AK45" s="297"/>
      <c r="AL45" s="168"/>
      <c r="AM45" s="496" t="s">
        <v>3966</v>
      </c>
      <c r="AN45" s="497"/>
      <c r="AO45" s="498"/>
      <c r="AP45" s="499" t="s">
        <v>2155</v>
      </c>
      <c r="AQ45" s="500"/>
      <c r="AR45" s="501"/>
      <c r="AS45" s="499" t="s">
        <v>3967</v>
      </c>
      <c r="AT45" s="500"/>
      <c r="AU45" s="501"/>
      <c r="AV45" s="502">
        <v>381.1</v>
      </c>
      <c r="AW45" s="503"/>
      <c r="AX45" s="504"/>
      <c r="AY45" s="259" t="s">
        <v>525</v>
      </c>
      <c r="AZ45" s="260"/>
      <c r="BA45" s="261"/>
      <c r="BB45" s="110"/>
      <c r="BC45" s="110"/>
      <c r="BD45" s="117"/>
      <c r="BE45" s="168"/>
      <c r="BF45" s="295"/>
      <c r="BG45" s="296"/>
      <c r="BH45" s="296"/>
      <c r="BI45" s="296"/>
      <c r="BJ45" s="296"/>
      <c r="BK45" s="296"/>
      <c r="BL45" s="296"/>
      <c r="BM45" s="296"/>
      <c r="BN45" s="296"/>
      <c r="BO45" s="296"/>
      <c r="BP45" s="296"/>
      <c r="BQ45" s="296"/>
      <c r="BR45" s="296"/>
      <c r="BS45" s="296"/>
      <c r="BT45" s="296"/>
      <c r="BU45" s="296"/>
      <c r="BV45" s="296"/>
      <c r="BW45" s="297"/>
      <c r="BX45" s="168"/>
      <c r="BY45" s="295"/>
      <c r="BZ45" s="296"/>
      <c r="CA45" s="296"/>
      <c r="CB45" s="296"/>
      <c r="CC45" s="296"/>
      <c r="CD45" s="296"/>
      <c r="CE45" s="296"/>
      <c r="CF45" s="296"/>
      <c r="CG45" s="296"/>
      <c r="CH45" s="296"/>
      <c r="CI45" s="296"/>
      <c r="CJ45" s="296"/>
      <c r="CK45" s="296"/>
      <c r="CL45" s="296"/>
      <c r="CM45" s="296"/>
      <c r="CN45" s="296"/>
      <c r="CO45" s="296"/>
      <c r="CP45" s="297"/>
      <c r="CQ45" s="168"/>
      <c r="CR45" s="295"/>
      <c r="CS45" s="296"/>
      <c r="CT45" s="296"/>
      <c r="CU45" s="296"/>
      <c r="CV45" s="296"/>
      <c r="CW45" s="296"/>
      <c r="CX45" s="296"/>
      <c r="CY45" s="296"/>
      <c r="CZ45" s="296"/>
      <c r="DA45" s="296"/>
      <c r="DB45" s="296"/>
      <c r="DC45" s="296"/>
      <c r="DD45" s="296"/>
      <c r="DE45" s="296"/>
      <c r="DF45" s="296"/>
      <c r="DG45" s="296"/>
      <c r="DH45" s="296"/>
      <c r="DI45" s="297"/>
      <c r="DJ45" s="175"/>
      <c r="DK45" s="295"/>
      <c r="DL45" s="296"/>
      <c r="DM45" s="296"/>
      <c r="DN45" s="296"/>
      <c r="DO45" s="296"/>
      <c r="DP45" s="296"/>
      <c r="DQ45" s="296"/>
      <c r="DR45" s="296"/>
      <c r="DS45" s="296"/>
      <c r="DT45" s="296"/>
      <c r="DU45" s="296"/>
      <c r="DV45" s="296"/>
      <c r="DW45" s="296"/>
      <c r="DX45" s="296"/>
      <c r="DY45" s="296"/>
      <c r="DZ45" s="296"/>
      <c r="EA45" s="296"/>
      <c r="EB45" s="297"/>
      <c r="EC45" s="175"/>
      <c r="ED45" s="241" t="s">
        <v>253</v>
      </c>
      <c r="EE45" s="242"/>
      <c r="EF45" s="243"/>
      <c r="EG45" s="231" t="s">
        <v>537</v>
      </c>
      <c r="EH45" s="232"/>
      <c r="EI45" s="244"/>
      <c r="EJ45" s="126" t="s">
        <v>754</v>
      </c>
      <c r="EK45" s="231" t="s">
        <v>929</v>
      </c>
      <c r="EL45" s="244"/>
      <c r="EM45" s="245" t="s">
        <v>253</v>
      </c>
      <c r="EN45" s="245"/>
      <c r="EO45" s="245"/>
      <c r="EP45" s="231" t="s">
        <v>538</v>
      </c>
      <c r="EQ45" s="232"/>
      <c r="ER45" s="232"/>
      <c r="ES45" s="126" t="s">
        <v>754</v>
      </c>
      <c r="ET45" s="232" t="s">
        <v>926</v>
      </c>
      <c r="EU45" s="233"/>
      <c r="EV45" s="158"/>
      <c r="EW45" s="241" t="s">
        <v>253</v>
      </c>
      <c r="EX45" s="242"/>
      <c r="EY45" s="243"/>
      <c r="EZ45" s="231" t="s">
        <v>561</v>
      </c>
      <c r="FA45" s="232"/>
      <c r="FB45" s="244"/>
      <c r="FC45" s="126" t="s">
        <v>754</v>
      </c>
      <c r="FD45" s="231" t="s">
        <v>773</v>
      </c>
      <c r="FE45" s="244"/>
      <c r="FF45" s="245" t="s">
        <v>253</v>
      </c>
      <c r="FG45" s="245"/>
      <c r="FH45" s="245"/>
      <c r="FI45" s="231" t="s">
        <v>562</v>
      </c>
      <c r="FJ45" s="232"/>
      <c r="FK45" s="232"/>
      <c r="FL45" s="126" t="s">
        <v>754</v>
      </c>
      <c r="FM45" s="232" t="s">
        <v>774</v>
      </c>
      <c r="FN45" s="233"/>
      <c r="FO45" s="158"/>
      <c r="FP45" s="234" t="s">
        <v>250</v>
      </c>
      <c r="FQ45" s="235"/>
      <c r="FR45" s="235"/>
      <c r="FS45" s="235"/>
      <c r="FT45" s="235"/>
      <c r="FU45" s="235"/>
      <c r="FV45" s="235"/>
      <c r="FW45" s="235"/>
      <c r="FX45" s="235"/>
      <c r="FY45" s="235"/>
      <c r="FZ45" s="235"/>
      <c r="GA45" s="235"/>
      <c r="GB45" s="235"/>
      <c r="GC45" s="235"/>
      <c r="GD45" s="235"/>
      <c r="GE45" s="235"/>
      <c r="GF45" s="235"/>
      <c r="GG45" s="236"/>
      <c r="GH45" s="158"/>
      <c r="GI45" s="229" t="s">
        <v>271</v>
      </c>
      <c r="GJ45" s="206"/>
      <c r="GK45" s="207"/>
      <c r="GL45" s="204" t="s">
        <v>3903</v>
      </c>
      <c r="GM45" s="204"/>
      <c r="GN45" s="204"/>
      <c r="GO45" s="204" t="s">
        <v>3904</v>
      </c>
      <c r="GP45" s="204"/>
      <c r="GQ45" s="204"/>
      <c r="GR45" s="205" t="s">
        <v>271</v>
      </c>
      <c r="GS45" s="206"/>
      <c r="GT45" s="207"/>
      <c r="GU45" s="211" t="s">
        <v>3908</v>
      </c>
      <c r="GV45" s="212"/>
      <c r="GW45" s="212"/>
      <c r="GX45" s="212" t="s">
        <v>3909</v>
      </c>
      <c r="GY45" s="212"/>
      <c r="GZ45" s="213"/>
      <c r="HA45" s="162"/>
      <c r="HB45" s="229" t="s">
        <v>271</v>
      </c>
      <c r="HC45" s="206"/>
      <c r="HD45" s="207"/>
      <c r="HE45" s="204" t="s">
        <v>1010</v>
      </c>
      <c r="HF45" s="204"/>
      <c r="HG45" s="204"/>
      <c r="HH45" s="204" t="s">
        <v>1011</v>
      </c>
      <c r="HI45" s="204"/>
      <c r="HJ45" s="204"/>
      <c r="HK45" s="205" t="s">
        <v>271</v>
      </c>
      <c r="HL45" s="206"/>
      <c r="HM45" s="207"/>
      <c r="HN45" s="211" t="s">
        <v>1022</v>
      </c>
      <c r="HO45" s="212"/>
      <c r="HP45" s="212"/>
      <c r="HQ45" s="212" t="s">
        <v>1023</v>
      </c>
      <c r="HR45" s="212"/>
      <c r="HS45" s="213"/>
      <c r="HT45" s="140"/>
      <c r="HU45" s="140"/>
      <c r="HV45" s="132"/>
      <c r="HW45" s="132"/>
      <c r="HX45" s="132"/>
      <c r="HY45" s="132"/>
      <c r="HZ45" s="132"/>
      <c r="IA45" s="132"/>
      <c r="IB45" s="132"/>
      <c r="IC45" s="132"/>
      <c r="ID45" s="132"/>
      <c r="IE45" s="132"/>
      <c r="IF45" s="132"/>
      <c r="IG45" s="132"/>
      <c r="IH45" s="132"/>
      <c r="II45" s="132"/>
      <c r="IJ45" s="132"/>
      <c r="IK45" s="132"/>
      <c r="IL45" s="133"/>
      <c r="IM45" s="140"/>
      <c r="IN45" s="191"/>
      <c r="IO45" s="203"/>
      <c r="IP45" s="203"/>
      <c r="IQ45" s="203"/>
      <c r="IR45" s="203"/>
      <c r="IS45" s="203"/>
      <c r="IT45" s="203"/>
      <c r="IU45" s="203"/>
      <c r="IV45" s="203"/>
      <c r="IW45" s="203"/>
      <c r="IX45" s="203"/>
      <c r="IY45" s="203"/>
      <c r="IZ45" s="203"/>
      <c r="JA45" s="203"/>
      <c r="JB45" s="203"/>
      <c r="JC45" s="203"/>
      <c r="JD45" s="203"/>
      <c r="JE45" s="192"/>
      <c r="JG45" s="191"/>
      <c r="JH45" s="196"/>
      <c r="JI45" s="196"/>
      <c r="JJ45" s="196"/>
      <c r="JK45" s="196"/>
      <c r="JL45" s="196"/>
      <c r="JM45" s="196"/>
      <c r="JN45" s="196"/>
      <c r="JO45" s="196"/>
      <c r="JP45" s="196"/>
      <c r="JQ45" s="196"/>
      <c r="JR45" s="196"/>
      <c r="JS45" s="196"/>
      <c r="JT45" s="196"/>
      <c r="JU45" s="196"/>
      <c r="JV45" s="196"/>
      <c r="JW45" s="196"/>
      <c r="JX45" s="192"/>
    </row>
    <row r="46" spans="1:284" ht="15" customHeight="1" thickBot="1" x14ac:dyDescent="0.35">
      <c r="A46" s="105"/>
      <c r="B46" s="103"/>
      <c r="C46" s="103"/>
      <c r="D46" s="103"/>
      <c r="E46" s="103"/>
      <c r="F46" s="103"/>
      <c r="G46" s="103"/>
      <c r="H46" s="103"/>
      <c r="I46" s="103"/>
      <c r="J46" s="103"/>
      <c r="K46" s="103"/>
      <c r="L46" s="103"/>
      <c r="M46" s="103"/>
      <c r="N46" s="103"/>
      <c r="O46" s="103"/>
      <c r="P46" s="103"/>
      <c r="Q46" s="103"/>
      <c r="R46" s="104"/>
      <c r="S46" s="168"/>
      <c r="T46" s="295"/>
      <c r="U46" s="296"/>
      <c r="V46" s="296"/>
      <c r="W46" s="296"/>
      <c r="X46" s="296"/>
      <c r="Y46" s="296"/>
      <c r="Z46" s="296"/>
      <c r="AA46" s="296"/>
      <c r="AB46" s="296"/>
      <c r="AC46" s="296"/>
      <c r="AD46" s="296"/>
      <c r="AE46" s="296"/>
      <c r="AF46" s="296"/>
      <c r="AG46" s="296"/>
      <c r="AH46" s="296"/>
      <c r="AI46" s="296"/>
      <c r="AJ46" s="296"/>
      <c r="AK46" s="297"/>
      <c r="AL46" s="168"/>
      <c r="AM46" s="276"/>
      <c r="AN46" s="276"/>
      <c r="AO46" s="276"/>
      <c r="AP46" s="505"/>
      <c r="AQ46" s="505"/>
      <c r="AR46" s="505"/>
      <c r="AS46" s="505"/>
      <c r="AT46" s="505"/>
      <c r="AU46" s="505"/>
      <c r="AV46" s="509"/>
      <c r="AW46" s="509"/>
      <c r="AX46" s="510"/>
      <c r="AY46" s="309" t="s">
        <v>526</v>
      </c>
      <c r="AZ46" s="310"/>
      <c r="BA46" s="311"/>
      <c r="BB46" s="111"/>
      <c r="BC46" s="111"/>
      <c r="BD46" s="118"/>
      <c r="BE46" s="168"/>
      <c r="BF46" s="295"/>
      <c r="BG46" s="296"/>
      <c r="BH46" s="296"/>
      <c r="BI46" s="296"/>
      <c r="BJ46" s="296"/>
      <c r="BK46" s="296"/>
      <c r="BL46" s="296"/>
      <c r="BM46" s="296"/>
      <c r="BN46" s="296"/>
      <c r="BO46" s="296"/>
      <c r="BP46" s="296"/>
      <c r="BQ46" s="296"/>
      <c r="BR46" s="296"/>
      <c r="BS46" s="296"/>
      <c r="BT46" s="296"/>
      <c r="BU46" s="296"/>
      <c r="BV46" s="296"/>
      <c r="BW46" s="297"/>
      <c r="BX46" s="168"/>
      <c r="BY46" s="295"/>
      <c r="BZ46" s="296"/>
      <c r="CA46" s="296"/>
      <c r="CB46" s="296"/>
      <c r="CC46" s="296"/>
      <c r="CD46" s="296"/>
      <c r="CE46" s="296"/>
      <c r="CF46" s="296"/>
      <c r="CG46" s="296"/>
      <c r="CH46" s="296"/>
      <c r="CI46" s="296"/>
      <c r="CJ46" s="296"/>
      <c r="CK46" s="296"/>
      <c r="CL46" s="296"/>
      <c r="CM46" s="296"/>
      <c r="CN46" s="296"/>
      <c r="CO46" s="296"/>
      <c r="CP46" s="297"/>
      <c r="CQ46" s="168"/>
      <c r="CR46" s="295"/>
      <c r="CS46" s="296"/>
      <c r="CT46" s="296"/>
      <c r="CU46" s="296"/>
      <c r="CV46" s="296"/>
      <c r="CW46" s="296"/>
      <c r="CX46" s="296"/>
      <c r="CY46" s="296"/>
      <c r="CZ46" s="296"/>
      <c r="DA46" s="296"/>
      <c r="DB46" s="296"/>
      <c r="DC46" s="296"/>
      <c r="DD46" s="296"/>
      <c r="DE46" s="296"/>
      <c r="DF46" s="296"/>
      <c r="DG46" s="296"/>
      <c r="DH46" s="296"/>
      <c r="DI46" s="297"/>
      <c r="DJ46" s="175"/>
      <c r="DK46" s="295"/>
      <c r="DL46" s="296"/>
      <c r="DM46" s="296"/>
      <c r="DN46" s="296"/>
      <c r="DO46" s="296"/>
      <c r="DP46" s="296"/>
      <c r="DQ46" s="296"/>
      <c r="DR46" s="296"/>
      <c r="DS46" s="296"/>
      <c r="DT46" s="296"/>
      <c r="DU46" s="296"/>
      <c r="DV46" s="296"/>
      <c r="DW46" s="296"/>
      <c r="DX46" s="296"/>
      <c r="DY46" s="296"/>
      <c r="DZ46" s="296"/>
      <c r="EA46" s="296"/>
      <c r="EB46" s="297"/>
      <c r="EC46" s="175"/>
      <c r="ED46" s="246" t="s">
        <v>255</v>
      </c>
      <c r="EE46" s="247"/>
      <c r="EF46" s="247"/>
      <c r="EG46" s="284" t="s">
        <v>609</v>
      </c>
      <c r="EH46" s="284"/>
      <c r="EI46" s="284"/>
      <c r="EJ46" s="284"/>
      <c r="EK46" s="284"/>
      <c r="EL46" s="284"/>
      <c r="EM46" s="247" t="s">
        <v>255</v>
      </c>
      <c r="EN46" s="247"/>
      <c r="EO46" s="247"/>
      <c r="EP46" s="285" t="s">
        <v>612</v>
      </c>
      <c r="EQ46" s="286"/>
      <c r="ER46" s="286"/>
      <c r="ES46" s="286"/>
      <c r="ET46" s="286"/>
      <c r="EU46" s="287"/>
      <c r="EV46" s="158"/>
      <c r="EW46" s="246" t="s">
        <v>255</v>
      </c>
      <c r="EX46" s="247"/>
      <c r="EY46" s="247"/>
      <c r="EZ46" s="284" t="s">
        <v>679</v>
      </c>
      <c r="FA46" s="284"/>
      <c r="FB46" s="284"/>
      <c r="FC46" s="284"/>
      <c r="FD46" s="284"/>
      <c r="FE46" s="284"/>
      <c r="FF46" s="247" t="s">
        <v>255</v>
      </c>
      <c r="FG46" s="247"/>
      <c r="FH46" s="247"/>
      <c r="FI46" s="285" t="s">
        <v>682</v>
      </c>
      <c r="FJ46" s="286"/>
      <c r="FK46" s="286"/>
      <c r="FL46" s="286"/>
      <c r="FM46" s="286"/>
      <c r="FN46" s="287"/>
      <c r="FO46" s="158"/>
      <c r="FP46" s="237" t="s">
        <v>261</v>
      </c>
      <c r="FQ46" s="238"/>
      <c r="FR46" s="238"/>
      <c r="FS46" s="239" t="s">
        <v>259</v>
      </c>
      <c r="FT46" s="239"/>
      <c r="FU46" s="239"/>
      <c r="FV46" s="238" t="s">
        <v>232</v>
      </c>
      <c r="FW46" s="238"/>
      <c r="FX46" s="239" t="s">
        <v>258</v>
      </c>
      <c r="FY46" s="239"/>
      <c r="FZ46" s="238" t="s">
        <v>280</v>
      </c>
      <c r="GA46" s="238"/>
      <c r="GB46" s="239" t="s">
        <v>264</v>
      </c>
      <c r="GC46" s="239"/>
      <c r="GD46" s="238" t="s">
        <v>281</v>
      </c>
      <c r="GE46" s="238"/>
      <c r="GF46" s="239" t="s">
        <v>279</v>
      </c>
      <c r="GG46" s="240"/>
      <c r="GH46" s="158"/>
      <c r="GI46" s="230"/>
      <c r="GJ46" s="209"/>
      <c r="GK46" s="210"/>
      <c r="GL46" s="214" t="s">
        <v>3905</v>
      </c>
      <c r="GM46" s="215"/>
      <c r="GN46" s="215"/>
      <c r="GO46" s="215"/>
      <c r="GP46" s="215"/>
      <c r="GQ46" s="216"/>
      <c r="GR46" s="208"/>
      <c r="GS46" s="209"/>
      <c r="GT46" s="210"/>
      <c r="GU46" s="214" t="s">
        <v>3910</v>
      </c>
      <c r="GV46" s="215"/>
      <c r="GW46" s="215"/>
      <c r="GX46" s="215"/>
      <c r="GY46" s="215"/>
      <c r="GZ46" s="217"/>
      <c r="HA46" s="162"/>
      <c r="HB46" s="230"/>
      <c r="HC46" s="209"/>
      <c r="HD46" s="210"/>
      <c r="HE46" s="214" t="s">
        <v>1086</v>
      </c>
      <c r="HF46" s="215"/>
      <c r="HG46" s="215"/>
      <c r="HH46" s="215"/>
      <c r="HI46" s="215"/>
      <c r="HJ46" s="216"/>
      <c r="HK46" s="208"/>
      <c r="HL46" s="209"/>
      <c r="HM46" s="210"/>
      <c r="HN46" s="214" t="s">
        <v>1087</v>
      </c>
      <c r="HO46" s="215"/>
      <c r="HP46" s="215"/>
      <c r="HQ46" s="215"/>
      <c r="HR46" s="215"/>
      <c r="HS46" s="217"/>
      <c r="HT46" s="140"/>
      <c r="HU46" s="140"/>
      <c r="HV46" s="132"/>
      <c r="HW46" s="132"/>
      <c r="HX46" s="132"/>
      <c r="HY46" s="132"/>
      <c r="HZ46" s="132"/>
      <c r="IA46" s="132"/>
      <c r="IB46" s="132"/>
      <c r="IC46" s="132"/>
      <c r="ID46" s="132"/>
      <c r="IE46" s="132"/>
      <c r="IF46" s="132"/>
      <c r="IG46" s="132"/>
      <c r="IH46" s="132"/>
      <c r="II46" s="132"/>
      <c r="IJ46" s="132"/>
      <c r="IK46" s="132"/>
      <c r="IL46" s="133"/>
      <c r="IM46" s="140"/>
      <c r="IN46" s="191"/>
      <c r="IO46" s="203"/>
      <c r="IP46" s="203"/>
      <c r="IQ46" s="203"/>
      <c r="IR46" s="203"/>
      <c r="IS46" s="203"/>
      <c r="IT46" s="203"/>
      <c r="IU46" s="203"/>
      <c r="IV46" s="203"/>
      <c r="IW46" s="203"/>
      <c r="IX46" s="203"/>
      <c r="IY46" s="203"/>
      <c r="IZ46" s="203"/>
      <c r="JA46" s="203"/>
      <c r="JB46" s="203"/>
      <c r="JC46" s="203"/>
      <c r="JD46" s="203"/>
      <c r="JE46" s="192"/>
      <c r="JG46" s="191"/>
      <c r="JH46" s="196"/>
      <c r="JI46" s="196"/>
      <c r="JJ46" s="196"/>
      <c r="JK46" s="196"/>
      <c r="JL46" s="196"/>
      <c r="JM46" s="196"/>
      <c r="JN46" s="196"/>
      <c r="JO46" s="196"/>
      <c r="JP46" s="196"/>
      <c r="JQ46" s="196"/>
      <c r="JR46" s="196"/>
      <c r="JS46" s="196"/>
      <c r="JT46" s="196"/>
      <c r="JU46" s="196"/>
      <c r="JV46" s="196"/>
      <c r="JW46" s="196"/>
      <c r="JX46" s="192"/>
    </row>
    <row r="47" spans="1:284" ht="15" customHeight="1" thickTop="1" x14ac:dyDescent="0.3">
      <c r="A47" s="106"/>
      <c r="B47" s="107"/>
      <c r="C47" s="107"/>
      <c r="D47" s="107"/>
      <c r="E47" s="107"/>
      <c r="F47" s="107"/>
      <c r="G47" s="107"/>
      <c r="H47" s="107"/>
      <c r="I47" s="107"/>
      <c r="J47" s="107"/>
      <c r="K47" s="107"/>
      <c r="L47" s="107"/>
      <c r="M47" s="107"/>
      <c r="N47" s="107"/>
      <c r="O47" s="107"/>
      <c r="P47" s="107"/>
      <c r="Q47" s="107"/>
      <c r="R47" s="108"/>
      <c r="S47" s="168"/>
      <c r="T47" s="295"/>
      <c r="U47" s="296"/>
      <c r="V47" s="296"/>
      <c r="W47" s="296"/>
      <c r="X47" s="296"/>
      <c r="Y47" s="296"/>
      <c r="Z47" s="296"/>
      <c r="AA47" s="296"/>
      <c r="AB47" s="296"/>
      <c r="AC47" s="296"/>
      <c r="AD47" s="296"/>
      <c r="AE47" s="296"/>
      <c r="AF47" s="296"/>
      <c r="AG47" s="296"/>
      <c r="AH47" s="296"/>
      <c r="AI47" s="296"/>
      <c r="AJ47" s="296"/>
      <c r="AK47" s="297"/>
      <c r="AL47" s="168"/>
      <c r="AM47" s="289"/>
      <c r="AN47" s="289"/>
      <c r="AO47" s="289"/>
      <c r="AP47" s="506"/>
      <c r="AQ47" s="506"/>
      <c r="AR47" s="506"/>
      <c r="AS47" s="506"/>
      <c r="AT47" s="506"/>
      <c r="AU47" s="506"/>
      <c r="AV47" s="511"/>
      <c r="AW47" s="511"/>
      <c r="AX47" s="512"/>
      <c r="AY47" s="259"/>
      <c r="AZ47" s="260"/>
      <c r="BA47" s="261"/>
      <c r="BB47" s="110"/>
      <c r="BC47" s="110"/>
      <c r="BD47" s="117"/>
      <c r="BE47" s="168"/>
      <c r="BF47" s="295"/>
      <c r="BG47" s="296"/>
      <c r="BH47" s="296"/>
      <c r="BI47" s="296"/>
      <c r="BJ47" s="296"/>
      <c r="BK47" s="296"/>
      <c r="BL47" s="296"/>
      <c r="BM47" s="296"/>
      <c r="BN47" s="296"/>
      <c r="BO47" s="296"/>
      <c r="BP47" s="296"/>
      <c r="BQ47" s="296"/>
      <c r="BR47" s="296"/>
      <c r="BS47" s="296"/>
      <c r="BT47" s="296"/>
      <c r="BU47" s="296"/>
      <c r="BV47" s="296"/>
      <c r="BW47" s="297"/>
      <c r="BX47" s="168"/>
      <c r="BY47" s="295"/>
      <c r="BZ47" s="296"/>
      <c r="CA47" s="296"/>
      <c r="CB47" s="296"/>
      <c r="CC47" s="296"/>
      <c r="CD47" s="296"/>
      <c r="CE47" s="296"/>
      <c r="CF47" s="296"/>
      <c r="CG47" s="296"/>
      <c r="CH47" s="296"/>
      <c r="CI47" s="296"/>
      <c r="CJ47" s="296"/>
      <c r="CK47" s="296"/>
      <c r="CL47" s="296"/>
      <c r="CM47" s="296"/>
      <c r="CN47" s="296"/>
      <c r="CO47" s="296"/>
      <c r="CP47" s="297"/>
      <c r="CQ47" s="168"/>
      <c r="CR47" s="295"/>
      <c r="CS47" s="296"/>
      <c r="CT47" s="296"/>
      <c r="CU47" s="296"/>
      <c r="CV47" s="296"/>
      <c r="CW47" s="296"/>
      <c r="CX47" s="296"/>
      <c r="CY47" s="296"/>
      <c r="CZ47" s="296"/>
      <c r="DA47" s="296"/>
      <c r="DB47" s="296"/>
      <c r="DC47" s="296"/>
      <c r="DD47" s="296"/>
      <c r="DE47" s="296"/>
      <c r="DF47" s="296"/>
      <c r="DG47" s="296"/>
      <c r="DH47" s="296"/>
      <c r="DI47" s="297"/>
      <c r="DJ47" s="175"/>
      <c r="DK47" s="295"/>
      <c r="DL47" s="296"/>
      <c r="DM47" s="296"/>
      <c r="DN47" s="296"/>
      <c r="DO47" s="296"/>
      <c r="DP47" s="296"/>
      <c r="DQ47" s="296"/>
      <c r="DR47" s="296"/>
      <c r="DS47" s="296"/>
      <c r="DT47" s="296"/>
      <c r="DU47" s="296"/>
      <c r="DV47" s="296"/>
      <c r="DW47" s="296"/>
      <c r="DX47" s="296"/>
      <c r="DY47" s="296"/>
      <c r="DZ47" s="296"/>
      <c r="EA47" s="296"/>
      <c r="EB47" s="297"/>
      <c r="EC47" s="175"/>
      <c r="ED47" s="229" t="s">
        <v>271</v>
      </c>
      <c r="EE47" s="206"/>
      <c r="EF47" s="207"/>
      <c r="EG47" s="204" t="s">
        <v>610</v>
      </c>
      <c r="EH47" s="204"/>
      <c r="EI47" s="204"/>
      <c r="EJ47" s="204" t="s">
        <v>973</v>
      </c>
      <c r="EK47" s="204"/>
      <c r="EL47" s="204"/>
      <c r="EM47" s="205" t="s">
        <v>271</v>
      </c>
      <c r="EN47" s="206"/>
      <c r="EO47" s="207"/>
      <c r="EP47" s="211" t="s">
        <v>613</v>
      </c>
      <c r="EQ47" s="212"/>
      <c r="ER47" s="212"/>
      <c r="ES47" s="212" t="s">
        <v>614</v>
      </c>
      <c r="ET47" s="212"/>
      <c r="EU47" s="213"/>
      <c r="EV47" s="158"/>
      <c r="EW47" s="229" t="s">
        <v>271</v>
      </c>
      <c r="EX47" s="206"/>
      <c r="EY47" s="207"/>
      <c r="EZ47" s="204" t="s">
        <v>680</v>
      </c>
      <c r="FA47" s="204"/>
      <c r="FB47" s="204"/>
      <c r="FC47" s="204" t="s">
        <v>981</v>
      </c>
      <c r="FD47" s="204"/>
      <c r="FE47" s="204"/>
      <c r="FF47" s="205" t="s">
        <v>271</v>
      </c>
      <c r="FG47" s="206"/>
      <c r="FH47" s="207"/>
      <c r="FI47" s="211" t="s">
        <v>683</v>
      </c>
      <c r="FJ47" s="212"/>
      <c r="FK47" s="212"/>
      <c r="FL47" s="212" t="s">
        <v>684</v>
      </c>
      <c r="FM47" s="212"/>
      <c r="FN47" s="213"/>
      <c r="FO47" s="158"/>
      <c r="FP47" s="241" t="s">
        <v>253</v>
      </c>
      <c r="FQ47" s="242"/>
      <c r="FR47" s="243"/>
      <c r="FS47" s="231" t="s">
        <v>252</v>
      </c>
      <c r="FT47" s="232"/>
      <c r="FU47" s="244"/>
      <c r="FV47" s="126" t="s">
        <v>754</v>
      </c>
      <c r="FW47" s="231" t="s">
        <v>787</v>
      </c>
      <c r="FX47" s="244"/>
      <c r="FY47" s="245" t="s">
        <v>253</v>
      </c>
      <c r="FZ47" s="245"/>
      <c r="GA47" s="245"/>
      <c r="GB47" s="231" t="s">
        <v>568</v>
      </c>
      <c r="GC47" s="232"/>
      <c r="GD47" s="232"/>
      <c r="GE47" s="126" t="s">
        <v>754</v>
      </c>
      <c r="GF47" s="232" t="s">
        <v>788</v>
      </c>
      <c r="GG47" s="233"/>
      <c r="GH47" s="158"/>
      <c r="GI47" s="241" t="s">
        <v>253</v>
      </c>
      <c r="GJ47" s="242"/>
      <c r="GK47" s="243"/>
      <c r="GL47" s="231" t="s">
        <v>3888</v>
      </c>
      <c r="GM47" s="232"/>
      <c r="GN47" s="244"/>
      <c r="GO47" s="126" t="s">
        <v>754</v>
      </c>
      <c r="GP47" s="231" t="s">
        <v>3911</v>
      </c>
      <c r="GQ47" s="244"/>
      <c r="GR47" s="245" t="s">
        <v>253</v>
      </c>
      <c r="GS47" s="245"/>
      <c r="GT47" s="245"/>
      <c r="GU47" s="231" t="s">
        <v>3889</v>
      </c>
      <c r="GV47" s="232"/>
      <c r="GW47" s="232"/>
      <c r="GX47" s="126" t="s">
        <v>754</v>
      </c>
      <c r="GY47" s="232" t="s">
        <v>3915</v>
      </c>
      <c r="GZ47" s="233"/>
      <c r="HA47" s="162"/>
      <c r="HB47" s="241" t="s">
        <v>253</v>
      </c>
      <c r="HC47" s="242"/>
      <c r="HD47" s="243"/>
      <c r="HE47" s="231" t="s">
        <v>832</v>
      </c>
      <c r="HF47" s="232"/>
      <c r="HG47" s="244"/>
      <c r="HH47" s="126" t="s">
        <v>754</v>
      </c>
      <c r="HI47" s="231" t="s">
        <v>909</v>
      </c>
      <c r="HJ47" s="244"/>
      <c r="HK47" s="245" t="s">
        <v>253</v>
      </c>
      <c r="HL47" s="245"/>
      <c r="HM47" s="245"/>
      <c r="HN47" s="231"/>
      <c r="HO47" s="232"/>
      <c r="HP47" s="244"/>
      <c r="HQ47" s="126" t="s">
        <v>754</v>
      </c>
      <c r="HR47" s="231"/>
      <c r="HS47" s="233"/>
      <c r="HT47" s="140"/>
      <c r="HU47" s="140"/>
      <c r="HV47" s="132"/>
      <c r="HW47" s="132"/>
      <c r="HX47" s="132"/>
      <c r="HY47" s="132"/>
      <c r="HZ47" s="132"/>
      <c r="IA47" s="132"/>
      <c r="IB47" s="132"/>
      <c r="IC47" s="132"/>
      <c r="ID47" s="132"/>
      <c r="IE47" s="132"/>
      <c r="IF47" s="132"/>
      <c r="IG47" s="132"/>
      <c r="IH47" s="132"/>
      <c r="II47" s="132"/>
      <c r="IJ47" s="132"/>
      <c r="IK47" s="132"/>
      <c r="IL47" s="133"/>
      <c r="IM47" s="140"/>
      <c r="IN47" s="191"/>
      <c r="IO47" s="203"/>
      <c r="IP47" s="203"/>
      <c r="IQ47" s="203"/>
      <c r="IR47" s="203"/>
      <c r="IS47" s="203"/>
      <c r="IT47" s="203"/>
      <c r="IU47" s="203"/>
      <c r="IV47" s="203"/>
      <c r="IW47" s="203"/>
      <c r="IX47" s="203"/>
      <c r="IY47" s="203"/>
      <c r="IZ47" s="203"/>
      <c r="JA47" s="203"/>
      <c r="JB47" s="203"/>
      <c r="JC47" s="203"/>
      <c r="JD47" s="203"/>
      <c r="JE47" s="192"/>
      <c r="JG47" s="191"/>
      <c r="JH47" s="196"/>
      <c r="JI47" s="196"/>
      <c r="JJ47" s="196"/>
      <c r="JK47" s="196"/>
      <c r="JL47" s="196"/>
      <c r="JM47" s="196"/>
      <c r="JN47" s="196"/>
      <c r="JO47" s="196"/>
      <c r="JP47" s="196"/>
      <c r="JQ47" s="196"/>
      <c r="JR47" s="196"/>
      <c r="JS47" s="196"/>
      <c r="JT47" s="196"/>
      <c r="JU47" s="196"/>
      <c r="JV47" s="196"/>
      <c r="JW47" s="196"/>
      <c r="JX47" s="192"/>
    </row>
    <row r="48" spans="1:284" ht="15" customHeight="1" thickBot="1" x14ac:dyDescent="0.35">
      <c r="A48" s="378" t="s">
        <v>306</v>
      </c>
      <c r="B48" s="379"/>
      <c r="C48" s="379"/>
      <c r="D48" s="379"/>
      <c r="E48" s="379"/>
      <c r="F48" s="379"/>
      <c r="G48" s="379"/>
      <c r="H48" s="379"/>
      <c r="I48" s="379"/>
      <c r="J48" s="379"/>
      <c r="K48" s="379"/>
      <c r="L48" s="379"/>
      <c r="M48" s="379"/>
      <c r="N48" s="379"/>
      <c r="O48" s="379"/>
      <c r="P48" s="379"/>
      <c r="Q48" s="379"/>
      <c r="R48" s="380"/>
      <c r="S48" s="170"/>
      <c r="T48" s="295"/>
      <c r="U48" s="296"/>
      <c r="V48" s="296"/>
      <c r="W48" s="296"/>
      <c r="X48" s="296"/>
      <c r="Y48" s="296"/>
      <c r="Z48" s="296"/>
      <c r="AA48" s="296"/>
      <c r="AB48" s="296"/>
      <c r="AC48" s="296"/>
      <c r="AD48" s="296"/>
      <c r="AE48" s="296"/>
      <c r="AF48" s="296"/>
      <c r="AG48" s="296"/>
      <c r="AH48" s="296"/>
      <c r="AI48" s="296"/>
      <c r="AJ48" s="296"/>
      <c r="AK48" s="297"/>
      <c r="AL48" s="170"/>
      <c r="AM48" s="276"/>
      <c r="AN48" s="276"/>
      <c r="AO48" s="276"/>
      <c r="AP48" s="505"/>
      <c r="AQ48" s="505"/>
      <c r="AR48" s="505"/>
      <c r="AS48" s="505"/>
      <c r="AT48" s="505"/>
      <c r="AU48" s="505"/>
      <c r="AV48" s="509"/>
      <c r="AW48" s="509"/>
      <c r="AX48" s="510"/>
      <c r="AY48" s="309"/>
      <c r="AZ48" s="310"/>
      <c r="BA48" s="311"/>
      <c r="BB48" s="111"/>
      <c r="BC48" s="111"/>
      <c r="BD48" s="118"/>
      <c r="BE48" s="170"/>
      <c r="BF48" s="295"/>
      <c r="BG48" s="296"/>
      <c r="BH48" s="296"/>
      <c r="BI48" s="296"/>
      <c r="BJ48" s="296"/>
      <c r="BK48" s="296"/>
      <c r="BL48" s="296"/>
      <c r="BM48" s="296"/>
      <c r="BN48" s="296"/>
      <c r="BO48" s="296"/>
      <c r="BP48" s="296"/>
      <c r="BQ48" s="296"/>
      <c r="BR48" s="296"/>
      <c r="BS48" s="296"/>
      <c r="BT48" s="296"/>
      <c r="BU48" s="296"/>
      <c r="BV48" s="296"/>
      <c r="BW48" s="297"/>
      <c r="BX48" s="170"/>
      <c r="BY48" s="295"/>
      <c r="BZ48" s="296"/>
      <c r="CA48" s="296"/>
      <c r="CB48" s="296"/>
      <c r="CC48" s="296"/>
      <c r="CD48" s="296"/>
      <c r="CE48" s="296"/>
      <c r="CF48" s="296"/>
      <c r="CG48" s="296"/>
      <c r="CH48" s="296"/>
      <c r="CI48" s="296"/>
      <c r="CJ48" s="296"/>
      <c r="CK48" s="296"/>
      <c r="CL48" s="296"/>
      <c r="CM48" s="296"/>
      <c r="CN48" s="296"/>
      <c r="CO48" s="296"/>
      <c r="CP48" s="297"/>
      <c r="CQ48" s="170"/>
      <c r="CR48" s="295"/>
      <c r="CS48" s="296"/>
      <c r="CT48" s="296"/>
      <c r="CU48" s="296"/>
      <c r="CV48" s="296"/>
      <c r="CW48" s="296"/>
      <c r="CX48" s="296"/>
      <c r="CY48" s="296"/>
      <c r="CZ48" s="296"/>
      <c r="DA48" s="296"/>
      <c r="DB48" s="296"/>
      <c r="DC48" s="296"/>
      <c r="DD48" s="296"/>
      <c r="DE48" s="296"/>
      <c r="DF48" s="296"/>
      <c r="DG48" s="296"/>
      <c r="DH48" s="296"/>
      <c r="DI48" s="297"/>
      <c r="DJ48" s="177"/>
      <c r="DK48" s="295"/>
      <c r="DL48" s="296"/>
      <c r="DM48" s="296"/>
      <c r="DN48" s="296"/>
      <c r="DO48" s="296"/>
      <c r="DP48" s="296"/>
      <c r="DQ48" s="296"/>
      <c r="DR48" s="296"/>
      <c r="DS48" s="296"/>
      <c r="DT48" s="296"/>
      <c r="DU48" s="296"/>
      <c r="DV48" s="296"/>
      <c r="DW48" s="296"/>
      <c r="DX48" s="296"/>
      <c r="DY48" s="296"/>
      <c r="DZ48" s="296"/>
      <c r="EA48" s="296"/>
      <c r="EB48" s="297"/>
      <c r="EC48" s="177"/>
      <c r="ED48" s="230"/>
      <c r="EE48" s="209"/>
      <c r="EF48" s="210"/>
      <c r="EG48" s="214" t="s">
        <v>964</v>
      </c>
      <c r="EH48" s="215"/>
      <c r="EI48" s="215"/>
      <c r="EJ48" s="215"/>
      <c r="EK48" s="215"/>
      <c r="EL48" s="216"/>
      <c r="EM48" s="208"/>
      <c r="EN48" s="209"/>
      <c r="EO48" s="210"/>
      <c r="EP48" s="214" t="s">
        <v>965</v>
      </c>
      <c r="EQ48" s="215"/>
      <c r="ER48" s="215"/>
      <c r="ES48" s="215"/>
      <c r="ET48" s="215"/>
      <c r="EU48" s="217"/>
      <c r="EV48" s="161"/>
      <c r="EW48" s="230"/>
      <c r="EX48" s="209"/>
      <c r="EY48" s="210"/>
      <c r="EZ48" s="214" t="s">
        <v>1038</v>
      </c>
      <c r="FA48" s="215"/>
      <c r="FB48" s="215"/>
      <c r="FC48" s="215"/>
      <c r="FD48" s="215"/>
      <c r="FE48" s="216"/>
      <c r="FF48" s="208"/>
      <c r="FG48" s="209"/>
      <c r="FH48" s="210"/>
      <c r="FI48" s="214" t="s">
        <v>1039</v>
      </c>
      <c r="FJ48" s="215"/>
      <c r="FK48" s="215"/>
      <c r="FL48" s="215"/>
      <c r="FM48" s="215"/>
      <c r="FN48" s="217"/>
      <c r="FO48" s="161"/>
      <c r="FP48" s="246" t="s">
        <v>255</v>
      </c>
      <c r="FQ48" s="247"/>
      <c r="FR48" s="247"/>
      <c r="FS48" s="284" t="s">
        <v>289</v>
      </c>
      <c r="FT48" s="284"/>
      <c r="FU48" s="284"/>
      <c r="FV48" s="284"/>
      <c r="FW48" s="284"/>
      <c r="FX48" s="284"/>
      <c r="FY48" s="247" t="s">
        <v>255</v>
      </c>
      <c r="FZ48" s="247"/>
      <c r="GA48" s="247"/>
      <c r="GB48" s="285" t="s">
        <v>714</v>
      </c>
      <c r="GC48" s="286"/>
      <c r="GD48" s="286"/>
      <c r="GE48" s="286"/>
      <c r="GF48" s="286"/>
      <c r="GG48" s="287"/>
      <c r="GH48" s="161"/>
      <c r="GI48" s="246" t="s">
        <v>255</v>
      </c>
      <c r="GJ48" s="247"/>
      <c r="GK48" s="247"/>
      <c r="GL48" s="284" t="s">
        <v>706</v>
      </c>
      <c r="GM48" s="284"/>
      <c r="GN48" s="284"/>
      <c r="GO48" s="284"/>
      <c r="GP48" s="284"/>
      <c r="GQ48" s="284"/>
      <c r="GR48" s="247" t="s">
        <v>255</v>
      </c>
      <c r="GS48" s="247"/>
      <c r="GT48" s="247"/>
      <c r="GU48" s="285" t="s">
        <v>3916</v>
      </c>
      <c r="GV48" s="286"/>
      <c r="GW48" s="286"/>
      <c r="GX48" s="286"/>
      <c r="GY48" s="286"/>
      <c r="GZ48" s="287"/>
      <c r="HA48" s="172"/>
      <c r="HB48" s="246" t="s">
        <v>255</v>
      </c>
      <c r="HC48" s="247"/>
      <c r="HD48" s="247"/>
      <c r="HE48" s="248" t="s">
        <v>841</v>
      </c>
      <c r="HF48" s="248"/>
      <c r="HG48" s="248"/>
      <c r="HH48" s="248"/>
      <c r="HI48" s="248"/>
      <c r="HJ48" s="248"/>
      <c r="HK48" s="247" t="s">
        <v>255</v>
      </c>
      <c r="HL48" s="247"/>
      <c r="HM48" s="247"/>
      <c r="HN48" s="427"/>
      <c r="HO48" s="428"/>
      <c r="HP48" s="428"/>
      <c r="HQ48" s="428"/>
      <c r="HR48" s="428"/>
      <c r="HS48" s="429"/>
      <c r="HT48" s="140"/>
      <c r="HU48" s="140"/>
      <c r="HV48" s="132"/>
      <c r="HW48" s="132"/>
      <c r="HX48" s="132"/>
      <c r="HY48" s="132"/>
      <c r="HZ48" s="132"/>
      <c r="IA48" s="132"/>
      <c r="IB48" s="132"/>
      <c r="IC48" s="132"/>
      <c r="ID48" s="132"/>
      <c r="IE48" s="132"/>
      <c r="IF48" s="132"/>
      <c r="IG48" s="132"/>
      <c r="IH48" s="132"/>
      <c r="II48" s="132"/>
      <c r="IJ48" s="132"/>
      <c r="IK48" s="132"/>
      <c r="IL48" s="133"/>
      <c r="IM48" s="140"/>
      <c r="IN48" s="191"/>
      <c r="IO48" s="203"/>
      <c r="IP48" s="203"/>
      <c r="IQ48" s="203"/>
      <c r="IR48" s="203"/>
      <c r="IS48" s="203"/>
      <c r="IT48" s="203"/>
      <c r="IU48" s="203"/>
      <c r="IV48" s="203"/>
      <c r="IW48" s="203"/>
      <c r="IX48" s="203"/>
      <c r="IY48" s="203"/>
      <c r="IZ48" s="203"/>
      <c r="JA48" s="203"/>
      <c r="JB48" s="203"/>
      <c r="JC48" s="203"/>
      <c r="JD48" s="203"/>
      <c r="JE48" s="192"/>
      <c r="JG48" s="191"/>
      <c r="JH48" s="196"/>
      <c r="JI48" s="196"/>
      <c r="JJ48" s="196"/>
      <c r="JK48" s="196"/>
      <c r="JL48" s="196"/>
      <c r="JM48" s="196"/>
      <c r="JN48" s="196"/>
      <c r="JO48" s="196"/>
      <c r="JP48" s="196"/>
      <c r="JQ48" s="196"/>
      <c r="JR48" s="196"/>
      <c r="JS48" s="196"/>
      <c r="JT48" s="196"/>
      <c r="JU48" s="196"/>
      <c r="JV48" s="196"/>
      <c r="JW48" s="196"/>
      <c r="JX48" s="192"/>
    </row>
    <row r="49" spans="1:284" ht="15" customHeight="1" thickTop="1" x14ac:dyDescent="0.3">
      <c r="A49" s="362" t="s">
        <v>306</v>
      </c>
      <c r="B49" s="363"/>
      <c r="C49" s="362" t="s">
        <v>368</v>
      </c>
      <c r="D49" s="364"/>
      <c r="E49" s="363"/>
      <c r="F49" s="365">
        <v>270.10000000000002</v>
      </c>
      <c r="G49" s="366"/>
      <c r="H49" s="102" t="s">
        <v>376</v>
      </c>
      <c r="I49" s="362" t="s">
        <v>372</v>
      </c>
      <c r="J49" s="363"/>
      <c r="K49" s="362" t="s">
        <v>297</v>
      </c>
      <c r="L49" s="363"/>
      <c r="M49" s="362"/>
      <c r="N49" s="364"/>
      <c r="O49" s="364"/>
      <c r="P49" s="364"/>
      <c r="Q49" s="364"/>
      <c r="R49" s="363"/>
      <c r="S49" s="168"/>
      <c r="T49" s="295"/>
      <c r="U49" s="296"/>
      <c r="V49" s="296"/>
      <c r="W49" s="296"/>
      <c r="X49" s="296"/>
      <c r="Y49" s="296"/>
      <c r="Z49" s="296"/>
      <c r="AA49" s="296"/>
      <c r="AB49" s="296"/>
      <c r="AC49" s="296"/>
      <c r="AD49" s="296"/>
      <c r="AE49" s="296"/>
      <c r="AF49" s="296"/>
      <c r="AG49" s="296"/>
      <c r="AH49" s="296"/>
      <c r="AI49" s="296"/>
      <c r="AJ49" s="296"/>
      <c r="AK49" s="297"/>
      <c r="AL49" s="168"/>
      <c r="AM49" s="289"/>
      <c r="AN49" s="289"/>
      <c r="AO49" s="289"/>
      <c r="AP49" s="506"/>
      <c r="AQ49" s="506"/>
      <c r="AR49" s="506"/>
      <c r="AS49" s="506"/>
      <c r="AT49" s="506"/>
      <c r="AU49" s="506"/>
      <c r="AV49" s="511"/>
      <c r="AW49" s="511"/>
      <c r="AX49" s="512"/>
      <c r="AY49" s="259"/>
      <c r="AZ49" s="260"/>
      <c r="BA49" s="261"/>
      <c r="BB49" s="110"/>
      <c r="BC49" s="110"/>
      <c r="BD49" s="117"/>
      <c r="BE49" s="168"/>
      <c r="BF49" s="295"/>
      <c r="BG49" s="296"/>
      <c r="BH49" s="296"/>
      <c r="BI49" s="296"/>
      <c r="BJ49" s="296"/>
      <c r="BK49" s="296"/>
      <c r="BL49" s="296"/>
      <c r="BM49" s="296"/>
      <c r="BN49" s="296"/>
      <c r="BO49" s="296"/>
      <c r="BP49" s="296"/>
      <c r="BQ49" s="296"/>
      <c r="BR49" s="296"/>
      <c r="BS49" s="296"/>
      <c r="BT49" s="296"/>
      <c r="BU49" s="296"/>
      <c r="BV49" s="296"/>
      <c r="BW49" s="297"/>
      <c r="BX49" s="168"/>
      <c r="BY49" s="295"/>
      <c r="BZ49" s="296"/>
      <c r="CA49" s="296"/>
      <c r="CB49" s="296"/>
      <c r="CC49" s="296"/>
      <c r="CD49" s="296"/>
      <c r="CE49" s="296"/>
      <c r="CF49" s="296"/>
      <c r="CG49" s="296"/>
      <c r="CH49" s="296"/>
      <c r="CI49" s="296"/>
      <c r="CJ49" s="296"/>
      <c r="CK49" s="296"/>
      <c r="CL49" s="296"/>
      <c r="CM49" s="296"/>
      <c r="CN49" s="296"/>
      <c r="CO49" s="296"/>
      <c r="CP49" s="297"/>
      <c r="CQ49" s="168"/>
      <c r="CR49" s="295"/>
      <c r="CS49" s="296"/>
      <c r="CT49" s="296"/>
      <c r="CU49" s="296"/>
      <c r="CV49" s="296"/>
      <c r="CW49" s="296"/>
      <c r="CX49" s="296"/>
      <c r="CY49" s="296"/>
      <c r="CZ49" s="296"/>
      <c r="DA49" s="296"/>
      <c r="DB49" s="296"/>
      <c r="DC49" s="296"/>
      <c r="DD49" s="296"/>
      <c r="DE49" s="296"/>
      <c r="DF49" s="296"/>
      <c r="DG49" s="296"/>
      <c r="DH49" s="296"/>
      <c r="DI49" s="297"/>
      <c r="DJ49" s="175"/>
      <c r="DK49" s="295"/>
      <c r="DL49" s="296"/>
      <c r="DM49" s="296"/>
      <c r="DN49" s="296"/>
      <c r="DO49" s="296"/>
      <c r="DP49" s="296"/>
      <c r="DQ49" s="296"/>
      <c r="DR49" s="296"/>
      <c r="DS49" s="296"/>
      <c r="DT49" s="296"/>
      <c r="DU49" s="296"/>
      <c r="DV49" s="296"/>
      <c r="DW49" s="296"/>
      <c r="DX49" s="296"/>
      <c r="DY49" s="296"/>
      <c r="DZ49" s="296"/>
      <c r="EA49" s="296"/>
      <c r="EB49" s="297"/>
      <c r="EC49" s="175"/>
      <c r="ED49" s="241" t="s">
        <v>253</v>
      </c>
      <c r="EE49" s="242"/>
      <c r="EF49" s="243"/>
      <c r="EG49" s="231" t="s">
        <v>539</v>
      </c>
      <c r="EH49" s="232"/>
      <c r="EI49" s="244"/>
      <c r="EJ49" s="126" t="s">
        <v>754</v>
      </c>
      <c r="EK49" s="231" t="s">
        <v>930</v>
      </c>
      <c r="EL49" s="244"/>
      <c r="EM49" s="245" t="s">
        <v>253</v>
      </c>
      <c r="EN49" s="245"/>
      <c r="EO49" s="245"/>
      <c r="EP49" s="231" t="s">
        <v>540</v>
      </c>
      <c r="EQ49" s="232"/>
      <c r="ER49" s="232"/>
      <c r="ES49" s="126" t="s">
        <v>754</v>
      </c>
      <c r="ET49" s="232" t="s">
        <v>931</v>
      </c>
      <c r="EU49" s="233"/>
      <c r="EV49" s="158"/>
      <c r="EW49" s="241" t="s">
        <v>253</v>
      </c>
      <c r="EX49" s="242"/>
      <c r="EY49" s="243"/>
      <c r="EZ49" s="231" t="s">
        <v>563</v>
      </c>
      <c r="FA49" s="232"/>
      <c r="FB49" s="244"/>
      <c r="FC49" s="126" t="s">
        <v>754</v>
      </c>
      <c r="FD49" s="231" t="s">
        <v>772</v>
      </c>
      <c r="FE49" s="244"/>
      <c r="FF49" s="245" t="s">
        <v>253</v>
      </c>
      <c r="FG49" s="245"/>
      <c r="FH49" s="245"/>
      <c r="FI49" s="231" t="s">
        <v>812</v>
      </c>
      <c r="FJ49" s="232"/>
      <c r="FK49" s="232"/>
      <c r="FL49" s="126" t="s">
        <v>754</v>
      </c>
      <c r="FM49" s="232" t="s">
        <v>761</v>
      </c>
      <c r="FN49" s="233"/>
      <c r="FO49" s="158"/>
      <c r="FP49" s="229" t="s">
        <v>271</v>
      </c>
      <c r="FQ49" s="206"/>
      <c r="FR49" s="207"/>
      <c r="FS49" s="204" t="s">
        <v>348</v>
      </c>
      <c r="FT49" s="204"/>
      <c r="FU49" s="204"/>
      <c r="FV49" s="204" t="s">
        <v>349</v>
      </c>
      <c r="FW49" s="204"/>
      <c r="FX49" s="204"/>
      <c r="FY49" s="205" t="s">
        <v>271</v>
      </c>
      <c r="FZ49" s="206"/>
      <c r="GA49" s="207"/>
      <c r="GB49" s="211" t="s">
        <v>715</v>
      </c>
      <c r="GC49" s="212"/>
      <c r="GD49" s="212"/>
      <c r="GE49" s="212" t="s">
        <v>716</v>
      </c>
      <c r="GF49" s="212"/>
      <c r="GG49" s="213"/>
      <c r="GH49" s="158"/>
      <c r="GI49" s="229" t="s">
        <v>271</v>
      </c>
      <c r="GJ49" s="206"/>
      <c r="GK49" s="207"/>
      <c r="GL49" s="204" t="s">
        <v>3912</v>
      </c>
      <c r="GM49" s="204"/>
      <c r="GN49" s="204"/>
      <c r="GO49" s="204" t="s">
        <v>3913</v>
      </c>
      <c r="GP49" s="204"/>
      <c r="GQ49" s="204"/>
      <c r="GR49" s="205" t="s">
        <v>271</v>
      </c>
      <c r="GS49" s="206"/>
      <c r="GT49" s="207"/>
      <c r="GU49" s="211" t="s">
        <v>3917</v>
      </c>
      <c r="GV49" s="212"/>
      <c r="GW49" s="212"/>
      <c r="GX49" s="212" t="s">
        <v>3918</v>
      </c>
      <c r="GY49" s="212"/>
      <c r="GZ49" s="213"/>
      <c r="HA49" s="162"/>
      <c r="HB49" s="229" t="s">
        <v>271</v>
      </c>
      <c r="HC49" s="206"/>
      <c r="HD49" s="207"/>
      <c r="HE49" s="204" t="s">
        <v>1012</v>
      </c>
      <c r="HF49" s="204"/>
      <c r="HG49" s="204"/>
      <c r="HH49" s="204" t="s">
        <v>1013</v>
      </c>
      <c r="HI49" s="204"/>
      <c r="HJ49" s="204"/>
      <c r="HK49" s="205" t="s">
        <v>271</v>
      </c>
      <c r="HL49" s="206"/>
      <c r="HM49" s="207"/>
      <c r="HN49" s="211"/>
      <c r="HO49" s="212"/>
      <c r="HP49" s="212"/>
      <c r="HQ49" s="212"/>
      <c r="HR49" s="212"/>
      <c r="HS49" s="213"/>
      <c r="HT49" s="140"/>
      <c r="HU49" s="140"/>
      <c r="HV49" s="132"/>
      <c r="HW49" s="132"/>
      <c r="HX49" s="132"/>
      <c r="HY49" s="132"/>
      <c r="HZ49" s="132"/>
      <c r="IA49" s="132"/>
      <c r="IB49" s="132"/>
      <c r="IC49" s="132"/>
      <c r="ID49" s="132"/>
      <c r="IE49" s="132"/>
      <c r="IF49" s="132"/>
      <c r="IG49" s="132"/>
      <c r="IH49" s="132"/>
      <c r="II49" s="132"/>
      <c r="IJ49" s="132"/>
      <c r="IK49" s="132"/>
      <c r="IL49" s="133"/>
      <c r="IM49" s="140"/>
      <c r="IN49" s="191"/>
      <c r="IO49" s="203"/>
      <c r="IP49" s="203"/>
      <c r="IQ49" s="203"/>
      <c r="IR49" s="203"/>
      <c r="IS49" s="203"/>
      <c r="IT49" s="203"/>
      <c r="IU49" s="203"/>
      <c r="IV49" s="203"/>
      <c r="IW49" s="203"/>
      <c r="IX49" s="203"/>
      <c r="IY49" s="203"/>
      <c r="IZ49" s="203"/>
      <c r="JA49" s="203"/>
      <c r="JB49" s="203"/>
      <c r="JC49" s="203"/>
      <c r="JD49" s="203"/>
      <c r="JE49" s="192"/>
      <c r="JG49" s="191"/>
      <c r="JH49" s="196"/>
      <c r="JI49" s="196"/>
      <c r="JJ49" s="196"/>
      <c r="JK49" s="196"/>
      <c r="JL49" s="196"/>
      <c r="JM49" s="196"/>
      <c r="JN49" s="196"/>
      <c r="JO49" s="196"/>
      <c r="JP49" s="196"/>
      <c r="JQ49" s="196"/>
      <c r="JR49" s="196"/>
      <c r="JS49" s="196"/>
      <c r="JT49" s="196"/>
      <c r="JU49" s="196"/>
      <c r="JV49" s="196"/>
      <c r="JW49" s="196"/>
      <c r="JX49" s="192"/>
    </row>
    <row r="50" spans="1:284" ht="15" customHeight="1" thickBot="1" x14ac:dyDescent="0.35">
      <c r="A50" s="370" t="s">
        <v>306</v>
      </c>
      <c r="B50" s="371"/>
      <c r="C50" s="370" t="s">
        <v>369</v>
      </c>
      <c r="D50" s="372"/>
      <c r="E50" s="371"/>
      <c r="F50" s="373">
        <v>290.45</v>
      </c>
      <c r="G50" s="374"/>
      <c r="H50" s="99" t="s">
        <v>297</v>
      </c>
      <c r="I50" s="370" t="s">
        <v>371</v>
      </c>
      <c r="J50" s="371"/>
      <c r="K50" s="370" t="s">
        <v>297</v>
      </c>
      <c r="L50" s="371"/>
      <c r="M50" s="370"/>
      <c r="N50" s="372"/>
      <c r="O50" s="372"/>
      <c r="P50" s="372"/>
      <c r="Q50" s="372"/>
      <c r="R50" s="371"/>
      <c r="S50" s="168"/>
      <c r="T50" s="295"/>
      <c r="U50" s="296"/>
      <c r="V50" s="296"/>
      <c r="W50" s="296"/>
      <c r="X50" s="296"/>
      <c r="Y50" s="296"/>
      <c r="Z50" s="296"/>
      <c r="AA50" s="296"/>
      <c r="AB50" s="296"/>
      <c r="AC50" s="296"/>
      <c r="AD50" s="296"/>
      <c r="AE50" s="296"/>
      <c r="AF50" s="296"/>
      <c r="AG50" s="296"/>
      <c r="AH50" s="296"/>
      <c r="AI50" s="296"/>
      <c r="AJ50" s="296"/>
      <c r="AK50" s="297"/>
      <c r="AL50" s="168"/>
      <c r="AM50" s="276"/>
      <c r="AN50" s="276"/>
      <c r="AO50" s="276"/>
      <c r="AP50" s="505"/>
      <c r="AQ50" s="505"/>
      <c r="AR50" s="505"/>
      <c r="AS50" s="505"/>
      <c r="AT50" s="505"/>
      <c r="AU50" s="505"/>
      <c r="AV50" s="509"/>
      <c r="AW50" s="509"/>
      <c r="AX50" s="510"/>
      <c r="AY50" s="309"/>
      <c r="AZ50" s="310"/>
      <c r="BA50" s="311"/>
      <c r="BB50" s="111"/>
      <c r="BC50" s="111"/>
      <c r="BD50" s="118"/>
      <c r="BE50" s="168"/>
      <c r="BF50" s="295"/>
      <c r="BG50" s="296"/>
      <c r="BH50" s="296"/>
      <c r="BI50" s="296"/>
      <c r="BJ50" s="296"/>
      <c r="BK50" s="296"/>
      <c r="BL50" s="296"/>
      <c r="BM50" s="296"/>
      <c r="BN50" s="296"/>
      <c r="BO50" s="296"/>
      <c r="BP50" s="296"/>
      <c r="BQ50" s="296"/>
      <c r="BR50" s="296"/>
      <c r="BS50" s="296"/>
      <c r="BT50" s="296"/>
      <c r="BU50" s="296"/>
      <c r="BV50" s="296"/>
      <c r="BW50" s="297"/>
      <c r="BX50" s="168"/>
      <c r="BY50" s="295"/>
      <c r="BZ50" s="296"/>
      <c r="CA50" s="296"/>
      <c r="CB50" s="296"/>
      <c r="CC50" s="296"/>
      <c r="CD50" s="296"/>
      <c r="CE50" s="296"/>
      <c r="CF50" s="296"/>
      <c r="CG50" s="296"/>
      <c r="CH50" s="296"/>
      <c r="CI50" s="296"/>
      <c r="CJ50" s="296"/>
      <c r="CK50" s="296"/>
      <c r="CL50" s="296"/>
      <c r="CM50" s="296"/>
      <c r="CN50" s="296"/>
      <c r="CO50" s="296"/>
      <c r="CP50" s="297"/>
      <c r="CQ50" s="168"/>
      <c r="CR50" s="295"/>
      <c r="CS50" s="296"/>
      <c r="CT50" s="296"/>
      <c r="CU50" s="296"/>
      <c r="CV50" s="296"/>
      <c r="CW50" s="296"/>
      <c r="CX50" s="296"/>
      <c r="CY50" s="296"/>
      <c r="CZ50" s="296"/>
      <c r="DA50" s="296"/>
      <c r="DB50" s="296"/>
      <c r="DC50" s="296"/>
      <c r="DD50" s="296"/>
      <c r="DE50" s="296"/>
      <c r="DF50" s="296"/>
      <c r="DG50" s="296"/>
      <c r="DH50" s="296"/>
      <c r="DI50" s="297"/>
      <c r="DJ50" s="175"/>
      <c r="DK50" s="295"/>
      <c r="DL50" s="296"/>
      <c r="DM50" s="296"/>
      <c r="DN50" s="296"/>
      <c r="DO50" s="296"/>
      <c r="DP50" s="296"/>
      <c r="DQ50" s="296"/>
      <c r="DR50" s="296"/>
      <c r="DS50" s="296"/>
      <c r="DT50" s="296"/>
      <c r="DU50" s="296"/>
      <c r="DV50" s="296"/>
      <c r="DW50" s="296"/>
      <c r="DX50" s="296"/>
      <c r="DY50" s="296"/>
      <c r="DZ50" s="296"/>
      <c r="EA50" s="296"/>
      <c r="EB50" s="297"/>
      <c r="EC50" s="175"/>
      <c r="ED50" s="246" t="s">
        <v>255</v>
      </c>
      <c r="EE50" s="247"/>
      <c r="EF50" s="247"/>
      <c r="EG50" s="284" t="s">
        <v>615</v>
      </c>
      <c r="EH50" s="284"/>
      <c r="EI50" s="284"/>
      <c r="EJ50" s="284"/>
      <c r="EK50" s="284"/>
      <c r="EL50" s="284"/>
      <c r="EM50" s="247" t="s">
        <v>255</v>
      </c>
      <c r="EN50" s="247"/>
      <c r="EO50" s="247"/>
      <c r="EP50" s="285" t="s">
        <v>618</v>
      </c>
      <c r="EQ50" s="286"/>
      <c r="ER50" s="286"/>
      <c r="ES50" s="286"/>
      <c r="ET50" s="286"/>
      <c r="EU50" s="287"/>
      <c r="EV50" s="158"/>
      <c r="EW50" s="246" t="s">
        <v>255</v>
      </c>
      <c r="EX50" s="247"/>
      <c r="EY50" s="247"/>
      <c r="EZ50" s="284" t="s">
        <v>685</v>
      </c>
      <c r="FA50" s="284"/>
      <c r="FB50" s="284"/>
      <c r="FC50" s="284"/>
      <c r="FD50" s="284"/>
      <c r="FE50" s="284"/>
      <c r="FF50" s="247" t="s">
        <v>255</v>
      </c>
      <c r="FG50" s="247"/>
      <c r="FH50" s="247"/>
      <c r="FI50" s="285" t="s">
        <v>813</v>
      </c>
      <c r="FJ50" s="286"/>
      <c r="FK50" s="286"/>
      <c r="FL50" s="286"/>
      <c r="FM50" s="286"/>
      <c r="FN50" s="287"/>
      <c r="FO50" s="158"/>
      <c r="FP50" s="230"/>
      <c r="FQ50" s="209"/>
      <c r="FR50" s="210"/>
      <c r="FS50" s="214" t="s">
        <v>1050</v>
      </c>
      <c r="FT50" s="215"/>
      <c r="FU50" s="215"/>
      <c r="FV50" s="215"/>
      <c r="FW50" s="215"/>
      <c r="FX50" s="216"/>
      <c r="FY50" s="208"/>
      <c r="FZ50" s="209"/>
      <c r="GA50" s="210"/>
      <c r="GB50" s="214" t="s">
        <v>1051</v>
      </c>
      <c r="GC50" s="215"/>
      <c r="GD50" s="215"/>
      <c r="GE50" s="215"/>
      <c r="GF50" s="215"/>
      <c r="GG50" s="217"/>
      <c r="GH50" s="158"/>
      <c r="GI50" s="230"/>
      <c r="GJ50" s="209"/>
      <c r="GK50" s="210"/>
      <c r="GL50" s="214" t="s">
        <v>3914</v>
      </c>
      <c r="GM50" s="215"/>
      <c r="GN50" s="215"/>
      <c r="GO50" s="215"/>
      <c r="GP50" s="215"/>
      <c r="GQ50" s="216"/>
      <c r="GR50" s="208"/>
      <c r="GS50" s="209"/>
      <c r="GT50" s="210"/>
      <c r="GU50" s="214" t="s">
        <v>3919</v>
      </c>
      <c r="GV50" s="215"/>
      <c r="GW50" s="215"/>
      <c r="GX50" s="215"/>
      <c r="GY50" s="215"/>
      <c r="GZ50" s="217"/>
      <c r="HA50" s="162"/>
      <c r="HB50" s="230"/>
      <c r="HC50" s="209"/>
      <c r="HD50" s="210"/>
      <c r="HE50" s="214" t="s">
        <v>1088</v>
      </c>
      <c r="HF50" s="215"/>
      <c r="HG50" s="215"/>
      <c r="HH50" s="215"/>
      <c r="HI50" s="215"/>
      <c r="HJ50" s="216"/>
      <c r="HK50" s="208"/>
      <c r="HL50" s="209"/>
      <c r="HM50" s="210"/>
      <c r="HN50" s="214"/>
      <c r="HO50" s="215"/>
      <c r="HP50" s="215"/>
      <c r="HQ50" s="215"/>
      <c r="HR50" s="215"/>
      <c r="HS50" s="217"/>
      <c r="HT50" s="140"/>
      <c r="HU50" s="140"/>
      <c r="HV50" s="132"/>
      <c r="HW50" s="132"/>
      <c r="HX50" s="132"/>
      <c r="HY50" s="132"/>
      <c r="HZ50" s="132"/>
      <c r="IA50" s="132"/>
      <c r="IB50" s="132"/>
      <c r="IC50" s="132"/>
      <c r="ID50" s="132"/>
      <c r="IE50" s="132"/>
      <c r="IF50" s="132"/>
      <c r="IG50" s="132"/>
      <c r="IH50" s="132"/>
      <c r="II50" s="132"/>
      <c r="IJ50" s="132"/>
      <c r="IK50" s="132"/>
      <c r="IL50" s="133"/>
      <c r="IM50" s="140"/>
      <c r="IN50" s="191"/>
      <c r="IO50" s="203"/>
      <c r="IP50" s="203"/>
      <c r="IQ50" s="203"/>
      <c r="IR50" s="203"/>
      <c r="IS50" s="203"/>
      <c r="IT50" s="203"/>
      <c r="IU50" s="203"/>
      <c r="IV50" s="203"/>
      <c r="IW50" s="203"/>
      <c r="IX50" s="203"/>
      <c r="IY50" s="203"/>
      <c r="IZ50" s="203"/>
      <c r="JA50" s="203"/>
      <c r="JB50" s="203"/>
      <c r="JC50" s="203"/>
      <c r="JD50" s="203"/>
      <c r="JE50" s="192"/>
      <c r="JG50" s="191"/>
      <c r="JH50" s="196"/>
      <c r="JI50" s="196"/>
      <c r="JJ50" s="196"/>
      <c r="JK50" s="196"/>
      <c r="JL50" s="196"/>
      <c r="JM50" s="196"/>
      <c r="JN50" s="196"/>
      <c r="JO50" s="196"/>
      <c r="JP50" s="196"/>
      <c r="JQ50" s="196"/>
      <c r="JR50" s="196"/>
      <c r="JS50" s="196"/>
      <c r="JT50" s="196"/>
      <c r="JU50" s="196"/>
      <c r="JV50" s="196"/>
      <c r="JW50" s="196"/>
      <c r="JX50" s="192"/>
    </row>
    <row r="51" spans="1:284" ht="15" customHeight="1" thickTop="1" x14ac:dyDescent="0.3">
      <c r="A51" s="362" t="s">
        <v>306</v>
      </c>
      <c r="B51" s="363"/>
      <c r="C51" s="362" t="s">
        <v>370</v>
      </c>
      <c r="D51" s="364"/>
      <c r="E51" s="363"/>
      <c r="F51" s="365">
        <v>123.5</v>
      </c>
      <c r="G51" s="366"/>
      <c r="H51" s="101" t="s">
        <v>297</v>
      </c>
      <c r="I51" s="362" t="s">
        <v>375</v>
      </c>
      <c r="J51" s="363"/>
      <c r="K51" s="362" t="s">
        <v>297</v>
      </c>
      <c r="L51" s="363"/>
      <c r="M51" s="362"/>
      <c r="N51" s="364"/>
      <c r="O51" s="364"/>
      <c r="P51" s="364"/>
      <c r="Q51" s="364"/>
      <c r="R51" s="363"/>
      <c r="S51" s="171"/>
      <c r="T51" s="295"/>
      <c r="U51" s="296"/>
      <c r="V51" s="296"/>
      <c r="W51" s="296"/>
      <c r="X51" s="296"/>
      <c r="Y51" s="296"/>
      <c r="Z51" s="296"/>
      <c r="AA51" s="296"/>
      <c r="AB51" s="296"/>
      <c r="AC51" s="296"/>
      <c r="AD51" s="296"/>
      <c r="AE51" s="296"/>
      <c r="AF51" s="296"/>
      <c r="AG51" s="296"/>
      <c r="AH51" s="296"/>
      <c r="AI51" s="296"/>
      <c r="AJ51" s="296"/>
      <c r="AK51" s="297"/>
      <c r="AL51" s="171"/>
      <c r="AM51" s="289"/>
      <c r="AN51" s="289"/>
      <c r="AO51" s="289"/>
      <c r="AP51" s="506"/>
      <c r="AQ51" s="506"/>
      <c r="AR51" s="506"/>
      <c r="AS51" s="506"/>
      <c r="AT51" s="506"/>
      <c r="AU51" s="506"/>
      <c r="AV51" s="511"/>
      <c r="AW51" s="511"/>
      <c r="AX51" s="512"/>
      <c r="AY51" s="259"/>
      <c r="AZ51" s="260"/>
      <c r="BA51" s="261"/>
      <c r="BB51" s="110"/>
      <c r="BC51" s="110"/>
      <c r="BD51" s="117"/>
      <c r="BE51" s="171"/>
      <c r="BF51" s="295"/>
      <c r="BG51" s="296"/>
      <c r="BH51" s="296"/>
      <c r="BI51" s="296"/>
      <c r="BJ51" s="296"/>
      <c r="BK51" s="296"/>
      <c r="BL51" s="296"/>
      <c r="BM51" s="296"/>
      <c r="BN51" s="296"/>
      <c r="BO51" s="296"/>
      <c r="BP51" s="296"/>
      <c r="BQ51" s="296"/>
      <c r="BR51" s="296"/>
      <c r="BS51" s="296"/>
      <c r="BT51" s="296"/>
      <c r="BU51" s="296"/>
      <c r="BV51" s="296"/>
      <c r="BW51" s="297"/>
      <c r="BX51" s="171"/>
      <c r="BY51" s="295"/>
      <c r="BZ51" s="296"/>
      <c r="CA51" s="296"/>
      <c r="CB51" s="296"/>
      <c r="CC51" s="296"/>
      <c r="CD51" s="296"/>
      <c r="CE51" s="296"/>
      <c r="CF51" s="296"/>
      <c r="CG51" s="296"/>
      <c r="CH51" s="296"/>
      <c r="CI51" s="296"/>
      <c r="CJ51" s="296"/>
      <c r="CK51" s="296"/>
      <c r="CL51" s="296"/>
      <c r="CM51" s="296"/>
      <c r="CN51" s="296"/>
      <c r="CO51" s="296"/>
      <c r="CP51" s="297"/>
      <c r="CQ51" s="171"/>
      <c r="CR51" s="295"/>
      <c r="CS51" s="296"/>
      <c r="CT51" s="296"/>
      <c r="CU51" s="296"/>
      <c r="CV51" s="296"/>
      <c r="CW51" s="296"/>
      <c r="CX51" s="296"/>
      <c r="CY51" s="296"/>
      <c r="CZ51" s="296"/>
      <c r="DA51" s="296"/>
      <c r="DB51" s="296"/>
      <c r="DC51" s="296"/>
      <c r="DD51" s="296"/>
      <c r="DE51" s="296"/>
      <c r="DF51" s="296"/>
      <c r="DG51" s="296"/>
      <c r="DH51" s="296"/>
      <c r="DI51" s="297"/>
      <c r="DJ51" s="140"/>
      <c r="DK51" s="295"/>
      <c r="DL51" s="296"/>
      <c r="DM51" s="296"/>
      <c r="DN51" s="296"/>
      <c r="DO51" s="296"/>
      <c r="DP51" s="296"/>
      <c r="DQ51" s="296"/>
      <c r="DR51" s="296"/>
      <c r="DS51" s="296"/>
      <c r="DT51" s="296"/>
      <c r="DU51" s="296"/>
      <c r="DV51" s="296"/>
      <c r="DW51" s="296"/>
      <c r="DX51" s="296"/>
      <c r="DY51" s="296"/>
      <c r="DZ51" s="296"/>
      <c r="EA51" s="296"/>
      <c r="EB51" s="297"/>
      <c r="EC51" s="140"/>
      <c r="ED51" s="229" t="s">
        <v>271</v>
      </c>
      <c r="EE51" s="206"/>
      <c r="EF51" s="207"/>
      <c r="EG51" s="204" t="s">
        <v>616</v>
      </c>
      <c r="EH51" s="204"/>
      <c r="EI51" s="204"/>
      <c r="EJ51" s="204" t="s">
        <v>974</v>
      </c>
      <c r="EK51" s="204"/>
      <c r="EL51" s="204"/>
      <c r="EM51" s="205" t="s">
        <v>271</v>
      </c>
      <c r="EN51" s="206"/>
      <c r="EO51" s="207"/>
      <c r="EP51" s="211" t="s">
        <v>619</v>
      </c>
      <c r="EQ51" s="212"/>
      <c r="ER51" s="212"/>
      <c r="ES51" s="212" t="s">
        <v>976</v>
      </c>
      <c r="ET51" s="212"/>
      <c r="EU51" s="213"/>
      <c r="EV51" s="132"/>
      <c r="EW51" s="229" t="s">
        <v>271</v>
      </c>
      <c r="EX51" s="206"/>
      <c r="EY51" s="207"/>
      <c r="EZ51" s="204" t="s">
        <v>686</v>
      </c>
      <c r="FA51" s="204"/>
      <c r="FB51" s="204"/>
      <c r="FC51" s="204" t="s">
        <v>687</v>
      </c>
      <c r="FD51" s="204"/>
      <c r="FE51" s="204"/>
      <c r="FF51" s="205" t="s">
        <v>271</v>
      </c>
      <c r="FG51" s="206"/>
      <c r="FH51" s="207"/>
      <c r="FI51" s="211" t="s">
        <v>814</v>
      </c>
      <c r="FJ51" s="212"/>
      <c r="FK51" s="212"/>
      <c r="FL51" s="212" t="s">
        <v>815</v>
      </c>
      <c r="FM51" s="212"/>
      <c r="FN51" s="213"/>
      <c r="FO51" s="133"/>
      <c r="FP51" s="182"/>
      <c r="FQ51" s="183"/>
      <c r="FR51" s="183"/>
      <c r="FS51" s="183"/>
      <c r="FT51" s="183"/>
      <c r="FU51" s="183"/>
      <c r="FV51" s="183"/>
      <c r="FW51" s="183"/>
      <c r="FX51" s="183"/>
      <c r="FY51" s="183"/>
      <c r="FZ51" s="183"/>
      <c r="GA51" s="183"/>
      <c r="GB51" s="183"/>
      <c r="GC51" s="183"/>
      <c r="GD51" s="183"/>
      <c r="GE51" s="183"/>
      <c r="GF51" s="183"/>
      <c r="GG51" s="184"/>
      <c r="GH51" s="171"/>
      <c r="GI51" s="182"/>
      <c r="GJ51" s="183"/>
      <c r="GK51" s="183"/>
      <c r="GL51" s="183"/>
      <c r="GM51" s="183"/>
      <c r="GN51" s="183"/>
      <c r="GO51" s="183"/>
      <c r="GP51" s="183"/>
      <c r="GQ51" s="183"/>
      <c r="GR51" s="183"/>
      <c r="GS51" s="183"/>
      <c r="GT51" s="183"/>
      <c r="GU51" s="183"/>
      <c r="GV51" s="183"/>
      <c r="GW51" s="183"/>
      <c r="GX51" s="183"/>
      <c r="GY51" s="183"/>
      <c r="GZ51" s="184"/>
      <c r="HA51" s="171"/>
      <c r="HB51" s="140"/>
      <c r="HC51" s="132"/>
      <c r="HD51" s="132"/>
      <c r="HE51" s="132"/>
      <c r="HF51" s="132"/>
      <c r="HG51" s="132"/>
      <c r="HH51" s="132"/>
      <c r="HI51" s="132"/>
      <c r="HJ51" s="132"/>
      <c r="HK51" s="132"/>
      <c r="HL51" s="132"/>
      <c r="HM51" s="132"/>
      <c r="HN51" s="132"/>
      <c r="HO51" s="132"/>
      <c r="HP51" s="132"/>
      <c r="HQ51" s="132"/>
      <c r="HR51" s="132"/>
      <c r="HS51" s="133"/>
      <c r="HT51" s="140"/>
      <c r="HU51" s="140"/>
      <c r="HV51" s="132"/>
      <c r="HW51" s="132"/>
      <c r="HX51" s="132"/>
      <c r="HY51" s="132"/>
      <c r="HZ51" s="132"/>
      <c r="IA51" s="132"/>
      <c r="IB51" s="132"/>
      <c r="IC51" s="132"/>
      <c r="ID51" s="132"/>
      <c r="IE51" s="132"/>
      <c r="IF51" s="132"/>
      <c r="IG51" s="132"/>
      <c r="IH51" s="132"/>
      <c r="II51" s="132"/>
      <c r="IJ51" s="132"/>
      <c r="IK51" s="132"/>
      <c r="IL51" s="133"/>
      <c r="IM51" s="140"/>
      <c r="IN51" s="191"/>
      <c r="IO51" s="203"/>
      <c r="IP51" s="203"/>
      <c r="IQ51" s="203"/>
      <c r="IR51" s="203"/>
      <c r="IS51" s="203"/>
      <c r="IT51" s="203"/>
      <c r="IU51" s="203"/>
      <c r="IV51" s="203"/>
      <c r="IW51" s="203"/>
      <c r="IX51" s="203"/>
      <c r="IY51" s="203"/>
      <c r="IZ51" s="203"/>
      <c r="JA51" s="203"/>
      <c r="JB51" s="203"/>
      <c r="JC51" s="203"/>
      <c r="JD51" s="203"/>
      <c r="JE51" s="192"/>
      <c r="JG51" s="191"/>
      <c r="JH51" s="196"/>
      <c r="JI51" s="196"/>
      <c r="JJ51" s="196"/>
      <c r="JK51" s="196"/>
      <c r="JL51" s="196"/>
      <c r="JM51" s="196"/>
      <c r="JN51" s="196"/>
      <c r="JO51" s="196"/>
      <c r="JP51" s="196"/>
      <c r="JQ51" s="196"/>
      <c r="JR51" s="196"/>
      <c r="JS51" s="196"/>
      <c r="JT51" s="196"/>
      <c r="JU51" s="196"/>
      <c r="JV51" s="196"/>
      <c r="JW51" s="196"/>
      <c r="JX51" s="192"/>
    </row>
    <row r="52" spans="1:284" ht="16" customHeight="1" thickBot="1" x14ac:dyDescent="0.35">
      <c r="A52" s="408" t="s">
        <v>306</v>
      </c>
      <c r="B52" s="409"/>
      <c r="C52" s="408" t="s">
        <v>373</v>
      </c>
      <c r="D52" s="410"/>
      <c r="E52" s="409"/>
      <c r="F52" s="411">
        <v>113</v>
      </c>
      <c r="G52" s="412"/>
      <c r="H52" s="136" t="s">
        <v>297</v>
      </c>
      <c r="I52" s="408" t="s">
        <v>374</v>
      </c>
      <c r="J52" s="409"/>
      <c r="K52" s="408" t="s">
        <v>297</v>
      </c>
      <c r="L52" s="409"/>
      <c r="M52" s="408"/>
      <c r="N52" s="410"/>
      <c r="O52" s="410"/>
      <c r="P52" s="410"/>
      <c r="Q52" s="410"/>
      <c r="R52" s="409"/>
      <c r="S52" s="171"/>
      <c r="T52" s="298"/>
      <c r="U52" s="299"/>
      <c r="V52" s="299"/>
      <c r="W52" s="299"/>
      <c r="X52" s="299"/>
      <c r="Y52" s="299"/>
      <c r="Z52" s="299"/>
      <c r="AA52" s="299"/>
      <c r="AB52" s="299"/>
      <c r="AC52" s="299"/>
      <c r="AD52" s="299"/>
      <c r="AE52" s="299"/>
      <c r="AF52" s="299"/>
      <c r="AG52" s="299"/>
      <c r="AH52" s="299"/>
      <c r="AI52" s="299"/>
      <c r="AJ52" s="299"/>
      <c r="AK52" s="300"/>
      <c r="AL52" s="140"/>
      <c r="AM52" s="507"/>
      <c r="AN52" s="507"/>
      <c r="AO52" s="507"/>
      <c r="AP52" s="508"/>
      <c r="AQ52" s="508"/>
      <c r="AR52" s="508"/>
      <c r="AS52" s="508"/>
      <c r="AT52" s="508"/>
      <c r="AU52" s="508"/>
      <c r="AV52" s="513"/>
      <c r="AW52" s="513"/>
      <c r="AX52" s="514"/>
      <c r="AY52" s="262"/>
      <c r="AZ52" s="263"/>
      <c r="BA52" s="264"/>
      <c r="BB52" s="112"/>
      <c r="BC52" s="112"/>
      <c r="BD52" s="119"/>
      <c r="BE52" s="171"/>
      <c r="BF52" s="298"/>
      <c r="BG52" s="299"/>
      <c r="BH52" s="299"/>
      <c r="BI52" s="299"/>
      <c r="BJ52" s="299"/>
      <c r="BK52" s="299"/>
      <c r="BL52" s="299"/>
      <c r="BM52" s="299"/>
      <c r="BN52" s="299"/>
      <c r="BO52" s="299"/>
      <c r="BP52" s="299"/>
      <c r="BQ52" s="299"/>
      <c r="BR52" s="299"/>
      <c r="BS52" s="299"/>
      <c r="BT52" s="299"/>
      <c r="BU52" s="299"/>
      <c r="BV52" s="299"/>
      <c r="BW52" s="300"/>
      <c r="BX52" s="171"/>
      <c r="BY52" s="298"/>
      <c r="BZ52" s="299"/>
      <c r="CA52" s="299"/>
      <c r="CB52" s="299"/>
      <c r="CC52" s="299"/>
      <c r="CD52" s="299"/>
      <c r="CE52" s="299"/>
      <c r="CF52" s="299"/>
      <c r="CG52" s="299"/>
      <c r="CH52" s="299"/>
      <c r="CI52" s="299"/>
      <c r="CJ52" s="299"/>
      <c r="CK52" s="299"/>
      <c r="CL52" s="299"/>
      <c r="CM52" s="299"/>
      <c r="CN52" s="299"/>
      <c r="CO52" s="299"/>
      <c r="CP52" s="300"/>
      <c r="CQ52" s="171"/>
      <c r="CR52" s="298"/>
      <c r="CS52" s="299"/>
      <c r="CT52" s="299"/>
      <c r="CU52" s="299"/>
      <c r="CV52" s="299"/>
      <c r="CW52" s="299"/>
      <c r="CX52" s="299"/>
      <c r="CY52" s="299"/>
      <c r="CZ52" s="299"/>
      <c r="DA52" s="299"/>
      <c r="DB52" s="299"/>
      <c r="DC52" s="299"/>
      <c r="DD52" s="299"/>
      <c r="DE52" s="299"/>
      <c r="DF52" s="299"/>
      <c r="DG52" s="299"/>
      <c r="DH52" s="299"/>
      <c r="DI52" s="300"/>
      <c r="DJ52" s="140"/>
      <c r="DK52" s="298"/>
      <c r="DL52" s="299"/>
      <c r="DM52" s="299"/>
      <c r="DN52" s="299"/>
      <c r="DO52" s="299"/>
      <c r="DP52" s="299"/>
      <c r="DQ52" s="299"/>
      <c r="DR52" s="299"/>
      <c r="DS52" s="299"/>
      <c r="DT52" s="299"/>
      <c r="DU52" s="299"/>
      <c r="DV52" s="299"/>
      <c r="DW52" s="299"/>
      <c r="DX52" s="299"/>
      <c r="DY52" s="299"/>
      <c r="DZ52" s="299"/>
      <c r="EA52" s="299"/>
      <c r="EB52" s="300"/>
      <c r="EC52" s="140"/>
      <c r="ED52" s="230"/>
      <c r="EE52" s="209"/>
      <c r="EF52" s="210"/>
      <c r="EG52" s="214" t="s">
        <v>966</v>
      </c>
      <c r="EH52" s="215"/>
      <c r="EI52" s="215"/>
      <c r="EJ52" s="215"/>
      <c r="EK52" s="215"/>
      <c r="EL52" s="216"/>
      <c r="EM52" s="208"/>
      <c r="EN52" s="209"/>
      <c r="EO52" s="210"/>
      <c r="EP52" s="214" t="s">
        <v>967</v>
      </c>
      <c r="EQ52" s="215"/>
      <c r="ER52" s="215"/>
      <c r="ES52" s="215"/>
      <c r="ET52" s="215"/>
      <c r="EU52" s="217"/>
      <c r="EV52" s="132"/>
      <c r="EW52" s="230"/>
      <c r="EX52" s="209"/>
      <c r="EY52" s="210"/>
      <c r="EZ52" s="214" t="s">
        <v>1040</v>
      </c>
      <c r="FA52" s="215"/>
      <c r="FB52" s="215"/>
      <c r="FC52" s="215"/>
      <c r="FD52" s="215"/>
      <c r="FE52" s="216"/>
      <c r="FF52" s="208"/>
      <c r="FG52" s="209"/>
      <c r="FH52" s="210"/>
      <c r="FI52" s="214" t="s">
        <v>1041</v>
      </c>
      <c r="FJ52" s="215"/>
      <c r="FK52" s="215"/>
      <c r="FL52" s="215"/>
      <c r="FM52" s="215"/>
      <c r="FN52" s="217"/>
      <c r="FO52" s="133"/>
      <c r="FP52" s="142"/>
      <c r="FQ52" s="134"/>
      <c r="FR52" s="134"/>
      <c r="FS52" s="134"/>
      <c r="FT52" s="134"/>
      <c r="FU52" s="134"/>
      <c r="FV52" s="134"/>
      <c r="FW52" s="134"/>
      <c r="FX52" s="134"/>
      <c r="FY52" s="134"/>
      <c r="FZ52" s="134"/>
      <c r="GA52" s="134"/>
      <c r="GB52" s="134"/>
      <c r="GC52" s="134"/>
      <c r="GD52" s="134"/>
      <c r="GE52" s="134"/>
      <c r="GF52" s="134"/>
      <c r="GG52" s="135"/>
      <c r="GH52" s="171"/>
      <c r="GI52" s="142"/>
      <c r="GJ52" s="134"/>
      <c r="GK52" s="134"/>
      <c r="GL52" s="134"/>
      <c r="GM52" s="134"/>
      <c r="GN52" s="134"/>
      <c r="GO52" s="134"/>
      <c r="GP52" s="134"/>
      <c r="GQ52" s="134"/>
      <c r="GR52" s="134"/>
      <c r="GS52" s="134"/>
      <c r="GT52" s="134"/>
      <c r="GU52" s="134"/>
      <c r="GV52" s="134"/>
      <c r="GW52" s="134"/>
      <c r="GX52" s="134"/>
      <c r="GY52" s="134"/>
      <c r="GZ52" s="135"/>
      <c r="HA52" s="171"/>
      <c r="HB52" s="142"/>
      <c r="HC52" s="134"/>
      <c r="HD52" s="134"/>
      <c r="HE52" s="134"/>
      <c r="HF52" s="134"/>
      <c r="HG52" s="134"/>
      <c r="HH52" s="134"/>
      <c r="HI52" s="134"/>
      <c r="HJ52" s="134"/>
      <c r="HK52" s="134"/>
      <c r="HL52" s="134"/>
      <c r="HM52" s="134"/>
      <c r="HN52" s="134"/>
      <c r="HO52" s="134"/>
      <c r="HP52" s="134"/>
      <c r="HQ52" s="134"/>
      <c r="HR52" s="134"/>
      <c r="HS52" s="135"/>
      <c r="HT52" s="140"/>
      <c r="HU52" s="142"/>
      <c r="HV52" s="134"/>
      <c r="HW52" s="134"/>
      <c r="HX52" s="134"/>
      <c r="HY52" s="134"/>
      <c r="HZ52" s="134"/>
      <c r="IA52" s="134"/>
      <c r="IB52" s="134"/>
      <c r="IC52" s="134"/>
      <c r="ID52" s="134"/>
      <c r="IE52" s="134"/>
      <c r="IF52" s="134"/>
      <c r="IG52" s="134"/>
      <c r="IH52" s="134"/>
      <c r="II52" s="134"/>
      <c r="IJ52" s="134"/>
      <c r="IK52" s="134"/>
      <c r="IL52" s="135"/>
      <c r="IM52" s="140"/>
      <c r="IN52" s="193"/>
      <c r="IO52" s="194"/>
      <c r="IP52" s="194"/>
      <c r="IQ52" s="194"/>
      <c r="IR52" s="194"/>
      <c r="IS52" s="194"/>
      <c r="IT52" s="194"/>
      <c r="IU52" s="194"/>
      <c r="IV52" s="194"/>
      <c r="IW52" s="194"/>
      <c r="IX52" s="194"/>
      <c r="IY52" s="194"/>
      <c r="IZ52" s="194"/>
      <c r="JA52" s="194"/>
      <c r="JB52" s="194"/>
      <c r="JC52" s="194"/>
      <c r="JD52" s="194"/>
      <c r="JE52" s="195"/>
      <c r="JG52" s="193"/>
      <c r="JH52" s="194"/>
      <c r="JI52" s="194"/>
      <c r="JJ52" s="194"/>
      <c r="JK52" s="194"/>
      <c r="JL52" s="194"/>
      <c r="JM52" s="194"/>
      <c r="JN52" s="194"/>
      <c r="JO52" s="194"/>
      <c r="JP52" s="194"/>
      <c r="JQ52" s="194"/>
      <c r="JR52" s="194"/>
      <c r="JS52" s="194"/>
      <c r="JT52" s="194"/>
      <c r="JU52" s="194"/>
      <c r="JV52" s="194"/>
      <c r="JW52" s="194"/>
      <c r="JX52" s="195"/>
    </row>
    <row r="53" spans="1:284" ht="16" customHeight="1" thickTop="1" x14ac:dyDescent="0.3">
      <c r="ED53" s="96"/>
      <c r="EE53" s="96"/>
      <c r="EF53" s="96"/>
      <c r="EG53" s="96"/>
      <c r="EH53" s="96"/>
      <c r="EI53" s="96"/>
      <c r="EJ53" s="96"/>
      <c r="EK53" s="96"/>
      <c r="EL53" s="96"/>
      <c r="EM53" s="96"/>
      <c r="EN53" s="96"/>
      <c r="EO53" s="96"/>
      <c r="EP53" s="96"/>
      <c r="EQ53" s="96"/>
      <c r="ER53" s="96"/>
      <c r="ES53" s="96"/>
      <c r="ET53" s="96"/>
      <c r="EU53" s="96"/>
      <c r="EW53" s="96"/>
      <c r="EX53" s="96"/>
      <c r="EY53" s="96"/>
      <c r="EZ53" s="96"/>
      <c r="FA53" s="96"/>
      <c r="FB53" s="96"/>
      <c r="FC53" s="96"/>
      <c r="FD53" s="96"/>
      <c r="FE53" s="96"/>
      <c r="FF53" s="96"/>
      <c r="FG53" s="96"/>
      <c r="FH53" s="96"/>
      <c r="FI53" s="96"/>
      <c r="FJ53" s="96"/>
      <c r="FK53" s="96"/>
      <c r="FL53" s="96"/>
      <c r="FM53" s="96"/>
      <c r="FN53" s="96"/>
      <c r="FP53" s="96"/>
      <c r="FQ53" s="96"/>
      <c r="FR53" s="96"/>
      <c r="FS53" s="96"/>
      <c r="FT53" s="96"/>
      <c r="FU53" s="96"/>
      <c r="FV53" s="96"/>
      <c r="FW53" s="96"/>
      <c r="FX53" s="96"/>
      <c r="FY53" s="96"/>
      <c r="FZ53" s="96"/>
      <c r="GA53" s="96"/>
      <c r="GB53" s="96"/>
      <c r="GC53" s="96"/>
      <c r="GD53" s="96"/>
      <c r="GE53" s="96"/>
      <c r="GF53" s="96"/>
      <c r="GG53" s="96"/>
      <c r="HB53" s="96"/>
      <c r="HC53" s="96"/>
      <c r="HD53" s="96"/>
      <c r="HE53" s="96"/>
      <c r="HF53" s="96"/>
      <c r="HG53" s="96"/>
      <c r="HH53" s="96"/>
      <c r="HI53" s="96"/>
      <c r="HJ53" s="96"/>
      <c r="HK53" s="96"/>
      <c r="HL53" s="96"/>
      <c r="HM53" s="96"/>
      <c r="HN53" s="96"/>
      <c r="HO53" s="96"/>
      <c r="HP53" s="96"/>
      <c r="HQ53" s="96"/>
      <c r="HR53" s="96"/>
      <c r="HS53" s="96"/>
      <c r="HU53" s="96"/>
      <c r="HV53" s="96"/>
      <c r="HW53" s="96"/>
      <c r="HX53" s="96"/>
      <c r="HY53" s="96"/>
      <c r="HZ53" s="96"/>
      <c r="IA53" s="96"/>
      <c r="IB53" s="96"/>
      <c r="IC53" s="96"/>
      <c r="ID53" s="96"/>
      <c r="IE53" s="96"/>
      <c r="IF53" s="96"/>
      <c r="IG53" s="96"/>
      <c r="IH53" s="96"/>
      <c r="II53" s="96"/>
      <c r="IJ53" s="96"/>
      <c r="IK53" s="96"/>
      <c r="IL53" s="96"/>
      <c r="IN53" s="96"/>
      <c r="IO53" s="96"/>
      <c r="IP53" s="96"/>
      <c r="IQ53" s="96"/>
      <c r="IR53" s="96"/>
      <c r="IS53" s="96"/>
      <c r="IT53" s="96"/>
      <c r="IU53" s="96"/>
      <c r="IV53" s="96"/>
      <c r="IW53" s="96"/>
      <c r="IX53" s="96"/>
      <c r="IY53" s="96"/>
      <c r="IZ53" s="96"/>
      <c r="JA53" s="96"/>
      <c r="JB53" s="96"/>
      <c r="JC53" s="96"/>
      <c r="JD53" s="96"/>
      <c r="JE53" s="96"/>
      <c r="JG53" s="96"/>
      <c r="JH53" s="96"/>
      <c r="JI53" s="96"/>
      <c r="JJ53" s="96"/>
      <c r="JK53" s="96"/>
      <c r="JL53" s="96"/>
      <c r="JM53" s="96"/>
      <c r="JN53" s="96"/>
      <c r="JO53" s="96"/>
      <c r="JP53" s="96"/>
      <c r="JQ53" s="96"/>
      <c r="JR53" s="96"/>
      <c r="JS53" s="96"/>
      <c r="JT53" s="96"/>
      <c r="JU53" s="96"/>
      <c r="JV53" s="96"/>
      <c r="JW53" s="96"/>
      <c r="JX53" s="96"/>
    </row>
    <row r="54" spans="1:284" ht="16" customHeight="1" x14ac:dyDescent="0.3">
      <c r="EW54" s="42"/>
      <c r="EX54" s="42"/>
      <c r="EY54" s="42"/>
      <c r="EZ54" s="42"/>
      <c r="FA54" s="42"/>
      <c r="FB54" s="42"/>
      <c r="FC54" s="42"/>
      <c r="FD54" s="42"/>
      <c r="FE54" s="42"/>
      <c r="FF54" s="42"/>
      <c r="FG54" s="42"/>
      <c r="FH54" s="42"/>
      <c r="FI54" s="42"/>
      <c r="FJ54" s="42"/>
      <c r="FK54" s="42"/>
      <c r="FL54" s="42"/>
      <c r="FM54" s="42"/>
      <c r="FN54" s="42"/>
      <c r="FP54" s="42"/>
      <c r="FQ54" s="42"/>
      <c r="FR54" s="42"/>
      <c r="FS54" s="42"/>
      <c r="FT54" s="42"/>
      <c r="FU54" s="42"/>
      <c r="FV54" s="42"/>
      <c r="FW54" s="42"/>
      <c r="FX54" s="42"/>
      <c r="FY54" s="42"/>
      <c r="FZ54" s="42"/>
      <c r="GA54" s="42"/>
      <c r="GB54" s="42"/>
      <c r="GC54" s="42"/>
      <c r="GD54" s="42"/>
      <c r="GE54" s="42"/>
      <c r="GF54" s="42"/>
      <c r="GG54" s="42"/>
      <c r="HU54" s="42"/>
      <c r="HV54" s="42"/>
      <c r="HW54" s="42"/>
      <c r="HX54" s="42"/>
      <c r="HY54" s="42"/>
      <c r="HZ54" s="42"/>
      <c r="IA54" s="42"/>
      <c r="IB54" s="42"/>
      <c r="IC54" s="42"/>
      <c r="ID54" s="42"/>
      <c r="IE54" s="42"/>
      <c r="IF54" s="42"/>
      <c r="IG54" s="42"/>
      <c r="IH54" s="42"/>
      <c r="II54" s="42"/>
      <c r="IJ54" s="42"/>
      <c r="IK54" s="42"/>
      <c r="IL54" s="42"/>
      <c r="IN54" s="42"/>
      <c r="IO54" s="42"/>
      <c r="IP54" s="42"/>
      <c r="IQ54" s="42"/>
      <c r="IR54" s="42"/>
      <c r="IS54" s="42"/>
      <c r="IT54" s="42"/>
      <c r="IU54" s="42"/>
      <c r="IV54" s="42"/>
      <c r="IW54" s="42"/>
      <c r="IX54" s="42"/>
      <c r="IY54" s="42"/>
      <c r="IZ54" s="42"/>
      <c r="JA54" s="42"/>
      <c r="JB54" s="42"/>
      <c r="JC54" s="42"/>
      <c r="JD54" s="42"/>
      <c r="JE54" s="42"/>
      <c r="JG54" s="42"/>
      <c r="JH54" s="42"/>
      <c r="JI54" s="42"/>
      <c r="JJ54" s="42"/>
      <c r="JK54" s="42"/>
      <c r="JL54" s="42"/>
      <c r="JM54" s="42"/>
      <c r="JN54" s="42"/>
      <c r="JO54" s="42"/>
      <c r="JP54" s="42"/>
      <c r="JQ54" s="42"/>
      <c r="JR54" s="42"/>
      <c r="JS54" s="42"/>
      <c r="JT54" s="42"/>
      <c r="JU54" s="42"/>
      <c r="JV54" s="42"/>
      <c r="JW54" s="42"/>
      <c r="JX54" s="42"/>
    </row>
    <row r="57" spans="1:284" ht="15" customHeight="1" x14ac:dyDescent="0.3">
      <c r="Z57" s="48" t="s">
        <v>381</v>
      </c>
      <c r="AC57" s="48" t="s">
        <v>408</v>
      </c>
      <c r="AF57" s="48" t="s">
        <v>427</v>
      </c>
      <c r="AI57" s="48" t="s">
        <v>446</v>
      </c>
    </row>
    <row r="58" spans="1:284" ht="15" customHeight="1" x14ac:dyDescent="0.3">
      <c r="Z58" s="48" t="s">
        <v>382</v>
      </c>
      <c r="AC58" s="48" t="s">
        <v>409</v>
      </c>
      <c r="AF58" s="48" t="s">
        <v>428</v>
      </c>
      <c r="AI58" s="48" t="s">
        <v>447</v>
      </c>
    </row>
    <row r="59" spans="1:284" ht="15" customHeight="1" x14ac:dyDescent="0.3">
      <c r="Z59" s="48" t="s">
        <v>383</v>
      </c>
      <c r="AC59" s="48" t="s">
        <v>410</v>
      </c>
      <c r="AF59" s="48" t="s">
        <v>429</v>
      </c>
      <c r="AI59" s="48" t="s">
        <v>448</v>
      </c>
    </row>
    <row r="60" spans="1:284" ht="15" customHeight="1" x14ac:dyDescent="0.3">
      <c r="Z60" s="48" t="s">
        <v>384</v>
      </c>
      <c r="AC60" s="48" t="s">
        <v>411</v>
      </c>
      <c r="AF60" s="48" t="s">
        <v>430</v>
      </c>
      <c r="AI60" s="48" t="s">
        <v>449</v>
      </c>
    </row>
    <row r="61" spans="1:284" ht="15" customHeight="1" x14ac:dyDescent="0.3">
      <c r="Z61" s="48" t="s">
        <v>385</v>
      </c>
      <c r="AC61" s="48" t="s">
        <v>412</v>
      </c>
      <c r="AF61" s="48" t="s">
        <v>431</v>
      </c>
      <c r="AI61" s="48" t="s">
        <v>450</v>
      </c>
    </row>
    <row r="62" spans="1:284" ht="15" customHeight="1" x14ac:dyDescent="0.3">
      <c r="Z62" s="48" t="s">
        <v>386</v>
      </c>
      <c r="AC62" s="48" t="s">
        <v>413</v>
      </c>
      <c r="AF62" s="48" t="s">
        <v>432</v>
      </c>
      <c r="AI62" s="48" t="s">
        <v>451</v>
      </c>
    </row>
    <row r="63" spans="1:284" ht="15" customHeight="1" x14ac:dyDescent="0.3">
      <c r="Z63" s="48" t="s">
        <v>387</v>
      </c>
      <c r="AC63" s="48" t="s">
        <v>414</v>
      </c>
      <c r="AF63" s="48" t="s">
        <v>433</v>
      </c>
      <c r="AI63" s="48" t="s">
        <v>452</v>
      </c>
    </row>
    <row r="64" spans="1:284" ht="15" customHeight="1" x14ac:dyDescent="0.3">
      <c r="Z64" s="48" t="s">
        <v>388</v>
      </c>
      <c r="AC64" s="48" t="s">
        <v>415</v>
      </c>
      <c r="AF64" s="48" t="s">
        <v>434</v>
      </c>
      <c r="AI64" s="48" t="s">
        <v>453</v>
      </c>
    </row>
    <row r="65" spans="26:50" ht="15" customHeight="1" x14ac:dyDescent="0.3">
      <c r="Z65" s="48" t="s">
        <v>389</v>
      </c>
      <c r="AC65" s="48" t="s">
        <v>416</v>
      </c>
      <c r="AF65" s="48" t="s">
        <v>435</v>
      </c>
      <c r="AI65" s="48" t="s">
        <v>454</v>
      </c>
    </row>
    <row r="66" spans="26:50" ht="15" customHeight="1" x14ac:dyDescent="0.3">
      <c r="Z66" s="48" t="s">
        <v>390</v>
      </c>
      <c r="AC66" s="48" t="s">
        <v>417</v>
      </c>
      <c r="AF66" s="48" t="s">
        <v>436</v>
      </c>
      <c r="AI66" s="48" t="s">
        <v>455</v>
      </c>
    </row>
    <row r="67" spans="26:50" ht="15" customHeight="1" x14ac:dyDescent="0.3">
      <c r="Z67" s="48" t="s">
        <v>391</v>
      </c>
      <c r="AC67" s="48" t="s">
        <v>418</v>
      </c>
      <c r="AF67" s="48" t="s">
        <v>437</v>
      </c>
      <c r="AI67" s="48" t="s">
        <v>456</v>
      </c>
    </row>
    <row r="68" spans="26:50" ht="15" customHeight="1" x14ac:dyDescent="0.3">
      <c r="Z68" s="48" t="s">
        <v>392</v>
      </c>
      <c r="AC68" s="48" t="s">
        <v>419</v>
      </c>
      <c r="AF68" s="48" t="s">
        <v>438</v>
      </c>
      <c r="AI68" s="48" t="s">
        <v>457</v>
      </c>
    </row>
    <row r="69" spans="26:50" ht="15" customHeight="1" x14ac:dyDescent="0.3">
      <c r="Z69" s="48" t="s">
        <v>393</v>
      </c>
      <c r="AC69" s="48" t="s">
        <v>420</v>
      </c>
      <c r="AF69" s="48" t="s">
        <v>439</v>
      </c>
      <c r="AI69" s="48" t="s">
        <v>458</v>
      </c>
    </row>
    <row r="70" spans="26:50" ht="15" customHeight="1" x14ac:dyDescent="0.3">
      <c r="Z70" s="48" t="s">
        <v>394</v>
      </c>
      <c r="AC70" s="48" t="s">
        <v>421</v>
      </c>
      <c r="AF70" s="48" t="s">
        <v>440</v>
      </c>
      <c r="AI70" s="48" t="s">
        <v>459</v>
      </c>
    </row>
    <row r="71" spans="26:50" ht="15" customHeight="1" x14ac:dyDescent="0.3">
      <c r="Z71" s="48" t="s">
        <v>395</v>
      </c>
      <c r="AC71" s="48" t="s">
        <v>422</v>
      </c>
      <c r="AF71" s="48" t="s">
        <v>441</v>
      </c>
      <c r="AI71" s="48" t="s">
        <v>460</v>
      </c>
    </row>
    <row r="72" spans="26:50" ht="15" customHeight="1" x14ac:dyDescent="0.3">
      <c r="Z72" s="48" t="s">
        <v>396</v>
      </c>
      <c r="AC72" s="48" t="s">
        <v>423</v>
      </c>
      <c r="AF72" s="48" t="s">
        <v>442</v>
      </c>
      <c r="AI72" s="48" t="s">
        <v>461</v>
      </c>
    </row>
    <row r="73" spans="26:50" ht="15" customHeight="1" x14ac:dyDescent="0.3">
      <c r="Z73" s="48" t="s">
        <v>397</v>
      </c>
      <c r="AC73" s="48" t="s">
        <v>424</v>
      </c>
      <c r="AF73" s="48" t="s">
        <v>443</v>
      </c>
      <c r="AI73" s="48" t="s">
        <v>462</v>
      </c>
    </row>
    <row r="74" spans="26:50" ht="15" customHeight="1" x14ac:dyDescent="0.3">
      <c r="Z74" s="48" t="s">
        <v>398</v>
      </c>
      <c r="AC74" s="48" t="s">
        <v>425</v>
      </c>
      <c r="AF74" s="48" t="s">
        <v>444</v>
      </c>
      <c r="AI74" s="48" t="s">
        <v>463</v>
      </c>
    </row>
    <row r="75" spans="26:50" ht="15" customHeight="1" x14ac:dyDescent="0.3">
      <c r="Z75" s="48" t="s">
        <v>399</v>
      </c>
      <c r="AC75" s="48" t="s">
        <v>426</v>
      </c>
      <c r="AF75" s="48" t="s">
        <v>445</v>
      </c>
      <c r="AI75" s="48" t="s">
        <v>464</v>
      </c>
    </row>
    <row r="76" spans="26:50" ht="15" customHeight="1" x14ac:dyDescent="0.3">
      <c r="Z76" s="48" t="s">
        <v>807</v>
      </c>
      <c r="AC76" s="48" t="s">
        <v>808</v>
      </c>
      <c r="AF76" s="48" t="s">
        <v>809</v>
      </c>
      <c r="AI76" s="48" t="s">
        <v>810</v>
      </c>
    </row>
    <row r="79" spans="26:50" ht="15" customHeight="1" x14ac:dyDescent="0.3">
      <c r="Z79" s="48" t="s">
        <v>3666</v>
      </c>
      <c r="AB79" s="48" t="s">
        <v>3667</v>
      </c>
      <c r="AF79" s="48" t="s">
        <v>3668</v>
      </c>
      <c r="AI79" s="48" t="s">
        <v>3669</v>
      </c>
      <c r="AM79" s="267" t="s">
        <v>3934</v>
      </c>
      <c r="AN79" s="268"/>
      <c r="AO79" s="268"/>
      <c r="AP79" s="268"/>
      <c r="AQ79" s="268"/>
      <c r="AR79" s="268"/>
      <c r="AS79" s="268"/>
      <c r="AT79" s="268"/>
      <c r="AU79" s="268"/>
      <c r="AV79" s="268"/>
      <c r="AW79" s="268"/>
      <c r="AX79" s="277"/>
    </row>
    <row r="80" spans="26:50" ht="15" customHeight="1" x14ac:dyDescent="0.3">
      <c r="Z80" s="48" t="s">
        <v>3672</v>
      </c>
      <c r="AB80" s="48" t="s">
        <v>3673</v>
      </c>
      <c r="AF80" s="48" t="s">
        <v>3674</v>
      </c>
      <c r="AI80" s="48" t="s">
        <v>3675</v>
      </c>
      <c r="AM80" s="271" t="s">
        <v>380</v>
      </c>
      <c r="AN80" s="271"/>
      <c r="AO80" s="271"/>
      <c r="AP80" s="271" t="s">
        <v>377</v>
      </c>
      <c r="AQ80" s="271"/>
      <c r="AR80" s="271"/>
      <c r="AS80" s="265" t="s">
        <v>378</v>
      </c>
      <c r="AT80" s="265"/>
      <c r="AU80" s="265"/>
      <c r="AV80" s="265" t="s">
        <v>379</v>
      </c>
      <c r="AW80" s="265"/>
      <c r="AX80" s="278"/>
    </row>
    <row r="81" spans="19:284" ht="15" customHeight="1" x14ac:dyDescent="0.3">
      <c r="Z81" s="48" t="s">
        <v>3678</v>
      </c>
      <c r="AB81" s="48" t="s">
        <v>3679</v>
      </c>
      <c r="AF81" s="48" t="s">
        <v>3680</v>
      </c>
      <c r="AI81" s="48" t="s">
        <v>3681</v>
      </c>
      <c r="AM81" s="279" t="str">
        <f t="shared" ref="AM81:AM93" si="0">Z79</f>
        <v>SW.A</v>
      </c>
      <c r="AN81" s="279"/>
      <c r="AO81" s="279"/>
      <c r="AP81" s="218"/>
      <c r="AQ81" s="219"/>
      <c r="AR81" s="223"/>
      <c r="AS81" s="218" t="str">
        <f t="shared" ref="AS81:AS93" si="1">AF79</f>
        <v>35°38.750'</v>
      </c>
      <c r="AT81" s="219"/>
      <c r="AU81" s="223"/>
      <c r="AV81" s="218" t="str">
        <f t="shared" ref="AV81:AV93" si="2">AI79</f>
        <v>118°28.940'</v>
      </c>
      <c r="AW81" s="219"/>
      <c r="AX81" s="219"/>
    </row>
    <row r="82" spans="19:284" ht="15" customHeight="1" x14ac:dyDescent="0.3">
      <c r="Z82" s="48" t="s">
        <v>3684</v>
      </c>
      <c r="AB82" s="48" t="s">
        <v>3685</v>
      </c>
      <c r="AF82" s="48" t="s">
        <v>3686</v>
      </c>
      <c r="AI82" s="48" t="s">
        <v>3687</v>
      </c>
      <c r="AM82" s="224" t="str">
        <f t="shared" si="0"/>
        <v>SW.B</v>
      </c>
      <c r="AN82" s="225"/>
      <c r="AO82" s="226"/>
      <c r="AP82" s="198"/>
      <c r="AQ82" s="227"/>
      <c r="AR82" s="228"/>
      <c r="AS82" s="218" t="str">
        <f t="shared" si="1"/>
        <v>36°06.600'</v>
      </c>
      <c r="AT82" s="219"/>
      <c r="AU82" s="223"/>
      <c r="AV82" s="218" t="str">
        <f t="shared" si="2"/>
        <v>118°29.120'</v>
      </c>
      <c r="AW82" s="219"/>
      <c r="AX82" s="219"/>
    </row>
    <row r="83" spans="19:284" ht="15" customHeight="1" x14ac:dyDescent="0.3">
      <c r="Z83" s="48" t="s">
        <v>3690</v>
      </c>
      <c r="AB83" s="48" t="s">
        <v>3691</v>
      </c>
      <c r="AF83" s="48" t="s">
        <v>3692</v>
      </c>
      <c r="AI83" s="48" t="s">
        <v>3693</v>
      </c>
      <c r="AM83" s="220" t="str">
        <f t="shared" si="0"/>
        <v>SW.C</v>
      </c>
      <c r="AN83" s="221"/>
      <c r="AO83" s="222"/>
      <c r="AP83" s="218" t="s">
        <v>3955</v>
      </c>
      <c r="AQ83" s="219"/>
      <c r="AR83" s="223"/>
      <c r="AS83" s="218" t="str">
        <f t="shared" si="1"/>
        <v>36°24.740'</v>
      </c>
      <c r="AT83" s="219"/>
      <c r="AU83" s="223"/>
      <c r="AV83" s="218" t="str">
        <f t="shared" si="2"/>
        <v>118°00.570'</v>
      </c>
      <c r="AW83" s="219"/>
      <c r="AX83" s="219"/>
      <c r="CG83" s="132"/>
      <c r="CH83" s="132"/>
      <c r="CI83" s="132"/>
      <c r="CJ83" s="132"/>
      <c r="CK83" s="132"/>
      <c r="CL83" s="132"/>
      <c r="CM83" s="132"/>
      <c r="CN83" s="132"/>
      <c r="CO83" s="132"/>
      <c r="CP83" s="132"/>
      <c r="CQ83" s="132"/>
      <c r="CR83" s="132"/>
      <c r="CS83" s="132"/>
      <c r="CT83" s="132"/>
      <c r="CU83" s="132"/>
      <c r="CV83" s="132"/>
      <c r="CW83" s="132"/>
      <c r="CX83" s="132"/>
      <c r="CY83" s="132"/>
      <c r="CZ83" s="132"/>
      <c r="DA83" s="132"/>
      <c r="DB83" s="132"/>
      <c r="DC83" s="132"/>
      <c r="DD83" s="132"/>
      <c r="DE83" s="132"/>
      <c r="DF83" s="132"/>
      <c r="DG83" s="132"/>
      <c r="DH83" s="132"/>
      <c r="DI83" s="132"/>
      <c r="DJ83" s="132"/>
      <c r="DK83" s="132"/>
      <c r="DL83" s="132"/>
      <c r="DM83" s="132"/>
      <c r="DN83" s="132"/>
      <c r="DO83" s="132"/>
      <c r="DP83" s="132"/>
      <c r="DQ83" s="132"/>
      <c r="DR83" s="132"/>
      <c r="DS83" s="132"/>
      <c r="DT83" s="132"/>
      <c r="DU83" s="132"/>
      <c r="DV83" s="132"/>
      <c r="DW83" s="132"/>
      <c r="DX83" s="132"/>
      <c r="DY83" s="132"/>
      <c r="DZ83" s="132"/>
      <c r="EA83" s="132"/>
      <c r="EB83" s="132"/>
      <c r="EC83" s="132"/>
      <c r="ED83" s="132"/>
      <c r="EE83" s="132"/>
      <c r="EF83" s="132"/>
      <c r="EG83" s="132"/>
      <c r="EH83" s="132"/>
      <c r="EI83" s="132"/>
      <c r="EJ83" s="132"/>
      <c r="EK83" s="132"/>
      <c r="EL83" s="132"/>
      <c r="EM83" s="132"/>
      <c r="EN83" s="132"/>
      <c r="EO83" s="132"/>
      <c r="EP83" s="132"/>
      <c r="EQ83" s="132"/>
      <c r="ER83" s="132"/>
      <c r="ES83" s="132"/>
      <c r="ET83" s="132"/>
      <c r="EU83" s="132"/>
      <c r="EV83" s="132"/>
      <c r="EW83" s="132"/>
      <c r="EX83" s="132"/>
      <c r="EY83" s="132"/>
      <c r="EZ83" s="132"/>
      <c r="FA83" s="132"/>
      <c r="FB83" s="132"/>
      <c r="FC83" s="132"/>
      <c r="FD83" s="132"/>
      <c r="FE83" s="132"/>
      <c r="FF83" s="132"/>
      <c r="FG83" s="132"/>
      <c r="FH83" s="132"/>
      <c r="FI83" s="132"/>
      <c r="FJ83" s="132"/>
      <c r="FK83" s="132"/>
      <c r="FL83" s="132"/>
      <c r="FM83" s="132"/>
      <c r="FN83" s="132"/>
      <c r="FO83" s="132"/>
      <c r="FP83" s="132"/>
      <c r="FQ83" s="132"/>
      <c r="FR83" s="132"/>
      <c r="FS83" s="132"/>
      <c r="FT83" s="132"/>
      <c r="FU83" s="132"/>
      <c r="FV83" s="132"/>
      <c r="FW83" s="132"/>
      <c r="FX83" s="132"/>
      <c r="FY83" s="132"/>
      <c r="FZ83" s="132"/>
      <c r="GA83" s="132"/>
      <c r="GB83" s="132"/>
      <c r="GC83" s="132"/>
      <c r="GD83" s="132"/>
      <c r="GE83" s="132"/>
      <c r="GF83" s="132"/>
      <c r="GG83" s="132"/>
      <c r="GH83" s="132"/>
      <c r="GI83" s="132"/>
      <c r="GJ83" s="132"/>
      <c r="GK83" s="132"/>
      <c r="GL83" s="132"/>
      <c r="GM83" s="132"/>
      <c r="GN83" s="132"/>
      <c r="GO83" s="132"/>
      <c r="GP83" s="132"/>
      <c r="GQ83" s="132"/>
      <c r="GR83" s="132"/>
      <c r="GS83" s="132"/>
      <c r="GT83" s="132"/>
      <c r="GU83" s="132"/>
      <c r="GV83" s="132"/>
      <c r="GW83" s="132"/>
      <c r="GX83" s="132"/>
      <c r="GY83" s="132"/>
      <c r="GZ83" s="132"/>
      <c r="HA83" s="132"/>
      <c r="HT83" s="132"/>
      <c r="HU83" s="132"/>
      <c r="HV83" s="132"/>
      <c r="HW83" s="132"/>
      <c r="HX83" s="132"/>
      <c r="HY83" s="132"/>
      <c r="HZ83" s="132"/>
      <c r="IA83" s="132"/>
      <c r="IB83" s="132"/>
      <c r="IC83" s="132"/>
      <c r="ID83" s="132"/>
      <c r="IE83" s="132"/>
      <c r="IF83" s="132"/>
      <c r="IG83" s="132"/>
      <c r="IH83" s="132"/>
      <c r="II83" s="132"/>
      <c r="IJ83" s="132"/>
      <c r="IK83" s="132"/>
      <c r="IL83" s="132"/>
      <c r="IM83" s="132"/>
      <c r="IN83" s="132"/>
      <c r="IO83" s="132"/>
      <c r="IP83" s="132"/>
      <c r="IQ83" s="132"/>
      <c r="IR83" s="132"/>
      <c r="IS83" s="132"/>
      <c r="IT83" s="132"/>
      <c r="IU83" s="132"/>
      <c r="IV83" s="132"/>
      <c r="IW83" s="132"/>
      <c r="IX83" s="132"/>
      <c r="IY83" s="132"/>
      <c r="IZ83" s="132"/>
      <c r="JA83" s="132"/>
      <c r="JB83" s="132"/>
      <c r="JC83" s="132"/>
      <c r="JD83" s="132"/>
      <c r="JE83" s="132"/>
      <c r="JG83" s="132"/>
      <c r="JH83" s="132"/>
      <c r="JI83" s="132"/>
      <c r="JJ83" s="132"/>
      <c r="JK83" s="132"/>
      <c r="JL83" s="132"/>
      <c r="JM83" s="132"/>
      <c r="JN83" s="132"/>
      <c r="JO83" s="132"/>
      <c r="JP83" s="132"/>
      <c r="JQ83" s="132"/>
      <c r="JR83" s="132"/>
      <c r="JS83" s="132"/>
      <c r="JT83" s="132"/>
      <c r="JU83" s="132"/>
      <c r="JV83" s="132"/>
      <c r="JW83" s="132"/>
      <c r="JX83" s="132"/>
    </row>
    <row r="84" spans="19:284" ht="15" customHeight="1" x14ac:dyDescent="0.3">
      <c r="Z84" s="48" t="s">
        <v>3696</v>
      </c>
      <c r="AB84" s="48" t="s">
        <v>3697</v>
      </c>
      <c r="AF84" s="48" t="s">
        <v>3698</v>
      </c>
      <c r="AI84" s="48" t="s">
        <v>3699</v>
      </c>
      <c r="AM84" s="224" t="str">
        <f t="shared" si="0"/>
        <v>SW.D</v>
      </c>
      <c r="AN84" s="225"/>
      <c r="AO84" s="226"/>
      <c r="AP84" s="198"/>
      <c r="AQ84" s="227"/>
      <c r="AR84" s="228"/>
      <c r="AS84" s="218" t="str">
        <f t="shared" si="1"/>
        <v>36°35.610'</v>
      </c>
      <c r="AT84" s="219"/>
      <c r="AU84" s="223"/>
      <c r="AV84" s="218" t="str">
        <f t="shared" si="2"/>
        <v>117°58.530'</v>
      </c>
      <c r="AW84" s="219"/>
      <c r="AX84" s="219"/>
      <c r="CG84" s="132"/>
      <c r="CH84" s="132"/>
      <c r="CI84" s="132"/>
      <c r="CJ84" s="132"/>
      <c r="CK84" s="132"/>
      <c r="CL84" s="132"/>
      <c r="CM84" s="132"/>
      <c r="CN84" s="132"/>
      <c r="CO84" s="132"/>
      <c r="CP84" s="132"/>
      <c r="CQ84" s="132"/>
      <c r="CR84" s="132"/>
      <c r="CS84" s="132"/>
      <c r="CT84" s="132"/>
      <c r="CU84" s="132"/>
      <c r="CV84" s="132"/>
      <c r="CW84" s="132"/>
      <c r="CX84" s="132"/>
      <c r="CY84" s="132"/>
      <c r="CZ84" s="132"/>
      <c r="DA84" s="132"/>
      <c r="DB84" s="132"/>
      <c r="DC84" s="132"/>
      <c r="DD84" s="132"/>
      <c r="DE84" s="132"/>
      <c r="DF84" s="132"/>
      <c r="DG84" s="132"/>
      <c r="DH84" s="132"/>
      <c r="DI84" s="132"/>
      <c r="DJ84" s="132"/>
      <c r="DK84" s="132"/>
      <c r="DL84" s="132"/>
      <c r="DM84" s="132"/>
      <c r="DN84" s="132"/>
      <c r="DO84" s="132"/>
      <c r="DP84" s="132"/>
      <c r="DQ84" s="132"/>
      <c r="DR84" s="132"/>
      <c r="DS84" s="132"/>
      <c r="DT84" s="132"/>
      <c r="DU84" s="132"/>
      <c r="DV84" s="132"/>
      <c r="DW84" s="132"/>
      <c r="DX84" s="132"/>
      <c r="DY84" s="132"/>
      <c r="DZ84" s="132"/>
      <c r="EA84" s="132"/>
      <c r="EB84" s="132"/>
      <c r="EC84" s="132"/>
      <c r="ED84" s="132"/>
      <c r="EE84" s="132"/>
      <c r="EF84" s="132"/>
      <c r="EG84" s="132"/>
      <c r="EH84" s="132"/>
      <c r="EI84" s="132"/>
      <c r="EJ84" s="132"/>
      <c r="EK84" s="132"/>
      <c r="EL84" s="132"/>
      <c r="EM84" s="132"/>
      <c r="EN84" s="132"/>
      <c r="EO84" s="132"/>
      <c r="EP84" s="132"/>
      <c r="EQ84" s="132"/>
      <c r="ER84" s="132"/>
      <c r="ES84" s="132"/>
      <c r="ET84" s="132"/>
      <c r="EU84" s="132"/>
      <c r="EV84" s="132"/>
      <c r="EW84" s="132"/>
      <c r="EX84" s="132"/>
      <c r="EY84" s="132"/>
      <c r="EZ84" s="132"/>
      <c r="FA84" s="132"/>
      <c r="FB84" s="132"/>
      <c r="FC84" s="132"/>
      <c r="FD84" s="132"/>
      <c r="FE84" s="132"/>
      <c r="FF84" s="132"/>
      <c r="FG84" s="132"/>
      <c r="FH84" s="132"/>
      <c r="FI84" s="132"/>
      <c r="FJ84" s="132"/>
      <c r="FK84" s="132"/>
      <c r="FL84" s="132"/>
      <c r="FM84" s="132"/>
      <c r="FN84" s="132"/>
      <c r="FO84" s="132"/>
      <c r="FP84" s="132"/>
      <c r="FQ84" s="132"/>
      <c r="FR84" s="132"/>
      <c r="FS84" s="132"/>
      <c r="FT84" s="132"/>
      <c r="FU84" s="132"/>
      <c r="FV84" s="132"/>
      <c r="FW84" s="132"/>
      <c r="FX84" s="132"/>
      <c r="FY84" s="132"/>
      <c r="FZ84" s="132"/>
      <c r="GA84" s="132"/>
      <c r="GB84" s="132"/>
      <c r="GC84" s="132"/>
      <c r="GD84" s="132"/>
      <c r="GE84" s="132"/>
      <c r="GF84" s="132"/>
      <c r="GG84" s="132"/>
      <c r="GH84" s="132"/>
      <c r="GI84" s="132"/>
      <c r="GJ84" s="132"/>
      <c r="GK84" s="132"/>
      <c r="GL84" s="132"/>
      <c r="GM84" s="132"/>
      <c r="GN84" s="132"/>
      <c r="GO84" s="132"/>
      <c r="GP84" s="132"/>
      <c r="GQ84" s="132"/>
      <c r="GR84" s="132"/>
      <c r="GS84" s="132"/>
      <c r="GT84" s="132"/>
      <c r="GU84" s="132"/>
      <c r="GV84" s="132"/>
      <c r="GW84" s="132"/>
      <c r="GX84" s="132"/>
      <c r="GY84" s="132"/>
      <c r="GZ84" s="132"/>
      <c r="HA84" s="132"/>
      <c r="HT84" s="132"/>
      <c r="HU84" s="132"/>
      <c r="HV84" s="132"/>
      <c r="HW84" s="132"/>
      <c r="HX84" s="132"/>
      <c r="HY84" s="132"/>
      <c r="HZ84" s="132"/>
      <c r="IA84" s="132"/>
      <c r="IB84" s="132"/>
      <c r="IC84" s="132"/>
      <c r="ID84" s="132"/>
      <c r="IE84" s="132"/>
      <c r="IF84" s="132"/>
      <c r="IG84" s="132"/>
      <c r="IH84" s="132"/>
      <c r="II84" s="132"/>
      <c r="IJ84" s="132"/>
      <c r="IK84" s="132"/>
      <c r="IL84" s="132"/>
      <c r="IM84" s="132"/>
      <c r="IN84" s="132"/>
      <c r="IO84" s="132"/>
      <c r="IP84" s="132"/>
      <c r="IQ84" s="132"/>
      <c r="IR84" s="132"/>
      <c r="IS84" s="132"/>
      <c r="IT84" s="132"/>
      <c r="IU84" s="132"/>
      <c r="IV84" s="132"/>
      <c r="IW84" s="132"/>
      <c r="IX84" s="132"/>
      <c r="IY84" s="132"/>
      <c r="IZ84" s="132"/>
      <c r="JA84" s="132"/>
      <c r="JB84" s="132"/>
      <c r="JC84" s="132"/>
      <c r="JD84" s="132"/>
      <c r="JE84" s="132"/>
      <c r="JG84" s="132"/>
      <c r="JH84" s="132"/>
      <c r="JI84" s="132"/>
      <c r="JJ84" s="132"/>
      <c r="JK84" s="132"/>
      <c r="JL84" s="132"/>
      <c r="JM84" s="132"/>
      <c r="JN84" s="132"/>
      <c r="JO84" s="132"/>
      <c r="JP84" s="132"/>
      <c r="JQ84" s="132"/>
      <c r="JR84" s="132"/>
      <c r="JS84" s="132"/>
      <c r="JT84" s="132"/>
      <c r="JU84" s="132"/>
      <c r="JV84" s="132"/>
      <c r="JW84" s="132"/>
      <c r="JX84" s="132"/>
    </row>
    <row r="85" spans="19:284" ht="15" customHeight="1" x14ac:dyDescent="0.3">
      <c r="S85" s="132"/>
      <c r="Z85" s="48" t="s">
        <v>3702</v>
      </c>
      <c r="AB85" s="48" t="s">
        <v>3703</v>
      </c>
      <c r="AF85" s="48" t="s">
        <v>3704</v>
      </c>
      <c r="AI85" s="48" t="s">
        <v>3705</v>
      </c>
      <c r="AL85" s="132"/>
      <c r="AM85" s="220" t="str">
        <f t="shared" si="0"/>
        <v>SW.E</v>
      </c>
      <c r="AN85" s="221"/>
      <c r="AO85" s="222"/>
      <c r="AP85" s="218"/>
      <c r="AQ85" s="219"/>
      <c r="AR85" s="223"/>
      <c r="AS85" s="218" t="str">
        <f t="shared" si="1"/>
        <v>37°02.880'</v>
      </c>
      <c r="AT85" s="219"/>
      <c r="AU85" s="223"/>
      <c r="AV85" s="218" t="str">
        <f t="shared" si="2"/>
        <v>118°12.790'</v>
      </c>
      <c r="AW85" s="219"/>
      <c r="AX85" s="219"/>
      <c r="BE85" s="132"/>
      <c r="BX85" s="132"/>
      <c r="CG85" s="132"/>
      <c r="CH85" s="132"/>
      <c r="CI85" s="132"/>
      <c r="CJ85" s="132"/>
      <c r="CK85" s="132"/>
      <c r="CL85" s="132"/>
      <c r="CM85" s="132"/>
      <c r="CN85" s="132"/>
      <c r="CO85" s="132"/>
      <c r="CP85" s="132"/>
      <c r="CQ85" s="132"/>
      <c r="CR85" s="132"/>
      <c r="CS85" s="132"/>
      <c r="CT85" s="132"/>
      <c r="CU85" s="132"/>
      <c r="CV85" s="132"/>
      <c r="CW85" s="132"/>
      <c r="CX85" s="132"/>
      <c r="CY85" s="132"/>
      <c r="CZ85" s="132"/>
      <c r="DA85" s="132"/>
      <c r="DB85" s="132"/>
      <c r="DC85" s="132"/>
      <c r="DD85" s="132"/>
      <c r="DE85" s="132"/>
      <c r="DF85" s="132"/>
      <c r="DG85" s="132"/>
      <c r="DH85" s="132"/>
      <c r="DI85" s="132"/>
      <c r="DJ85" s="132"/>
      <c r="DK85" s="132"/>
      <c r="DL85" s="132"/>
      <c r="DM85" s="132"/>
      <c r="DN85" s="132"/>
      <c r="DO85" s="132"/>
      <c r="DP85" s="132"/>
      <c r="DQ85" s="132"/>
      <c r="DR85" s="132"/>
      <c r="DS85" s="132"/>
      <c r="DT85" s="132"/>
      <c r="DU85" s="132"/>
      <c r="DV85" s="132"/>
      <c r="DW85" s="132"/>
      <c r="DX85" s="132"/>
      <c r="DY85" s="132"/>
      <c r="DZ85" s="132"/>
      <c r="EA85" s="132"/>
      <c r="EB85" s="132"/>
      <c r="EC85" s="132"/>
      <c r="ED85" s="132"/>
      <c r="EE85" s="132"/>
      <c r="EF85" s="132"/>
      <c r="EG85" s="132"/>
      <c r="EH85" s="132"/>
      <c r="EI85" s="132"/>
      <c r="EJ85" s="132"/>
      <c r="EK85" s="132"/>
      <c r="EL85" s="132"/>
      <c r="EM85" s="132"/>
      <c r="EN85" s="132"/>
      <c r="EO85" s="132"/>
      <c r="EP85" s="132"/>
      <c r="EQ85" s="132"/>
      <c r="ER85" s="132"/>
      <c r="ES85" s="132"/>
      <c r="ET85" s="132"/>
      <c r="EU85" s="132"/>
      <c r="EV85" s="132"/>
      <c r="EW85" s="132"/>
      <c r="EX85" s="132"/>
      <c r="EY85" s="132"/>
      <c r="EZ85" s="132"/>
      <c r="FA85" s="132"/>
      <c r="FB85" s="132"/>
      <c r="FC85" s="132"/>
      <c r="FD85" s="132"/>
      <c r="FE85" s="132"/>
      <c r="FF85" s="132"/>
      <c r="FG85" s="132"/>
      <c r="FH85" s="132"/>
      <c r="FI85" s="132"/>
      <c r="FJ85" s="132"/>
      <c r="FK85" s="132"/>
      <c r="FL85" s="132"/>
      <c r="FM85" s="132"/>
      <c r="FN85" s="132"/>
      <c r="FO85" s="132"/>
      <c r="FP85" s="132"/>
      <c r="FQ85" s="132"/>
      <c r="FR85" s="132"/>
      <c r="FS85" s="132"/>
      <c r="FT85" s="132"/>
      <c r="FU85" s="132"/>
      <c r="FV85" s="132"/>
      <c r="FW85" s="132"/>
      <c r="FX85" s="132"/>
      <c r="FY85" s="132"/>
      <c r="FZ85" s="132"/>
      <c r="GA85" s="132"/>
      <c r="GB85" s="132"/>
      <c r="GC85" s="132"/>
      <c r="GD85" s="132"/>
      <c r="GE85" s="132"/>
      <c r="GF85" s="132"/>
      <c r="GG85" s="132"/>
      <c r="GH85" s="132"/>
      <c r="GI85" s="132"/>
      <c r="GJ85" s="132"/>
      <c r="GK85" s="132"/>
      <c r="GL85" s="132"/>
      <c r="GM85" s="132"/>
      <c r="GN85" s="132"/>
      <c r="GO85" s="132"/>
      <c r="GP85" s="132"/>
      <c r="GQ85" s="132"/>
      <c r="GR85" s="132"/>
      <c r="GS85" s="132"/>
      <c r="GT85" s="132"/>
      <c r="GU85" s="132"/>
      <c r="GV85" s="132"/>
      <c r="GW85" s="132"/>
      <c r="GX85" s="132"/>
      <c r="GY85" s="132"/>
      <c r="GZ85" s="132"/>
      <c r="HA85" s="132"/>
      <c r="HT85" s="132"/>
      <c r="HU85" s="132"/>
      <c r="HV85" s="132"/>
      <c r="HW85" s="132"/>
      <c r="HX85" s="132"/>
      <c r="HY85" s="132"/>
      <c r="HZ85" s="132"/>
      <c r="IA85" s="132"/>
      <c r="IB85" s="132"/>
      <c r="IC85" s="132"/>
      <c r="ID85" s="132"/>
      <c r="IE85" s="132"/>
      <c r="IF85" s="132"/>
      <c r="IG85" s="132"/>
      <c r="IH85" s="132"/>
      <c r="II85" s="132"/>
      <c r="IJ85" s="132"/>
      <c r="IK85" s="132"/>
      <c r="IL85" s="132"/>
      <c r="IM85" s="132"/>
      <c r="IN85" s="132"/>
      <c r="IO85" s="132"/>
      <c r="IP85" s="132"/>
      <c r="IQ85" s="132"/>
      <c r="IR85" s="132"/>
      <c r="IS85" s="132"/>
      <c r="IT85" s="132"/>
      <c r="IU85" s="132"/>
      <c r="IV85" s="132"/>
      <c r="IW85" s="132"/>
      <c r="IX85" s="132"/>
      <c r="IY85" s="132"/>
      <c r="IZ85" s="132"/>
      <c r="JA85" s="132"/>
      <c r="JB85" s="132"/>
      <c r="JC85" s="132"/>
      <c r="JD85" s="132"/>
      <c r="JE85" s="132"/>
      <c r="JG85" s="132"/>
      <c r="JH85" s="132"/>
      <c r="JI85" s="132"/>
      <c r="JJ85" s="132"/>
      <c r="JK85" s="132"/>
      <c r="JL85" s="132"/>
      <c r="JM85" s="132"/>
      <c r="JN85" s="132"/>
      <c r="JO85" s="132"/>
      <c r="JP85" s="132"/>
      <c r="JQ85" s="132"/>
      <c r="JR85" s="132"/>
      <c r="JS85" s="132"/>
      <c r="JT85" s="132"/>
      <c r="JU85" s="132"/>
      <c r="JV85" s="132"/>
      <c r="JW85" s="132"/>
      <c r="JX85" s="132"/>
    </row>
    <row r="86" spans="19:284" ht="15" customHeight="1" x14ac:dyDescent="0.3">
      <c r="S86" s="132"/>
      <c r="Z86" s="48" t="s">
        <v>3708</v>
      </c>
      <c r="AB86" s="48" t="s">
        <v>3709</v>
      </c>
      <c r="AF86" s="48" t="s">
        <v>3710</v>
      </c>
      <c r="AI86" s="48" t="s">
        <v>3711</v>
      </c>
      <c r="AL86" s="132"/>
      <c r="AM86" s="224" t="str">
        <f t="shared" si="0"/>
        <v>SW.F</v>
      </c>
      <c r="AN86" s="225"/>
      <c r="AO86" s="226"/>
      <c r="AP86" s="198"/>
      <c r="AQ86" s="227"/>
      <c r="AR86" s="228"/>
      <c r="AS86" s="218" t="str">
        <f t="shared" si="1"/>
        <v>37°09.180'</v>
      </c>
      <c r="AT86" s="219"/>
      <c r="AU86" s="223"/>
      <c r="AV86" s="218" t="str">
        <f t="shared" si="2"/>
        <v>117°46.190'</v>
      </c>
      <c r="AW86" s="219"/>
      <c r="AX86" s="219"/>
      <c r="BE86" s="132"/>
      <c r="BX86" s="132"/>
      <c r="CG86" s="132"/>
      <c r="CH86" s="132"/>
      <c r="CI86" s="132"/>
      <c r="CJ86" s="132"/>
      <c r="CK86" s="132"/>
      <c r="CL86" s="132"/>
      <c r="CM86" s="132"/>
      <c r="CN86" s="132"/>
      <c r="CO86" s="132"/>
      <c r="CP86" s="132"/>
      <c r="CQ86" s="132"/>
      <c r="CR86" s="132"/>
      <c r="CS86" s="132"/>
      <c r="CT86" s="132"/>
      <c r="CU86" s="132"/>
      <c r="CV86" s="132"/>
      <c r="CW86" s="132"/>
      <c r="CX86" s="132"/>
      <c r="CY86" s="132"/>
      <c r="CZ86" s="132"/>
      <c r="DA86" s="132"/>
      <c r="DB86" s="132"/>
      <c r="DC86" s="132"/>
      <c r="DD86" s="132"/>
      <c r="DE86" s="132"/>
      <c r="DF86" s="132"/>
      <c r="DG86" s="132"/>
      <c r="DH86" s="132"/>
      <c r="DI86" s="132"/>
      <c r="DJ86" s="132"/>
      <c r="DK86" s="132"/>
      <c r="DL86" s="132"/>
      <c r="DM86" s="132"/>
      <c r="DN86" s="132"/>
      <c r="DO86" s="132"/>
      <c r="DP86" s="132"/>
      <c r="DQ86" s="132"/>
      <c r="DR86" s="132"/>
      <c r="DS86" s="132"/>
      <c r="DT86" s="132"/>
      <c r="DU86" s="132"/>
      <c r="DV86" s="132"/>
      <c r="DW86" s="132"/>
      <c r="DX86" s="132"/>
      <c r="DY86" s="132"/>
      <c r="DZ86" s="132"/>
      <c r="EA86" s="132"/>
      <c r="EB86" s="132"/>
      <c r="EC86" s="132"/>
      <c r="ED86" s="132"/>
      <c r="EE86" s="132"/>
      <c r="EF86" s="132"/>
      <c r="EG86" s="132"/>
      <c r="EH86" s="132"/>
      <c r="EI86" s="132"/>
      <c r="EJ86" s="132"/>
      <c r="EK86" s="132"/>
      <c r="EL86" s="132"/>
      <c r="EM86" s="132"/>
      <c r="EN86" s="132"/>
      <c r="EO86" s="132"/>
      <c r="EP86" s="132"/>
      <c r="EQ86" s="132"/>
      <c r="ER86" s="132"/>
      <c r="ES86" s="132"/>
      <c r="ET86" s="132"/>
      <c r="EU86" s="132"/>
      <c r="EV86" s="132"/>
      <c r="EW86" s="132"/>
      <c r="EX86" s="132"/>
      <c r="EY86" s="132"/>
      <c r="EZ86" s="132"/>
      <c r="FA86" s="132"/>
      <c r="FB86" s="132"/>
      <c r="FC86" s="132"/>
      <c r="FD86" s="132"/>
      <c r="FE86" s="132"/>
      <c r="FF86" s="132"/>
      <c r="FG86" s="132"/>
      <c r="FH86" s="132"/>
      <c r="FI86" s="132"/>
      <c r="FJ86" s="132"/>
      <c r="FK86" s="132"/>
      <c r="FL86" s="132"/>
      <c r="FM86" s="132"/>
      <c r="FN86" s="132"/>
      <c r="FO86" s="132"/>
      <c r="FP86" s="132"/>
      <c r="FQ86" s="132"/>
      <c r="FR86" s="132"/>
      <c r="FS86" s="132"/>
      <c r="FT86" s="132"/>
      <c r="FU86" s="132"/>
      <c r="FV86" s="132"/>
      <c r="FW86" s="132"/>
      <c r="FX86" s="132"/>
      <c r="FY86" s="132"/>
      <c r="FZ86" s="132"/>
      <c r="GA86" s="132"/>
      <c r="GB86" s="132"/>
      <c r="GC86" s="132"/>
      <c r="GD86" s="132"/>
      <c r="GE86" s="132"/>
      <c r="GF86" s="132"/>
      <c r="GG86" s="132"/>
      <c r="GH86" s="132"/>
      <c r="GI86" s="132"/>
      <c r="GJ86" s="132"/>
      <c r="GK86" s="132"/>
      <c r="GL86" s="132"/>
      <c r="GM86" s="132"/>
      <c r="GN86" s="132"/>
      <c r="GO86" s="132"/>
      <c r="GP86" s="132"/>
      <c r="GQ86" s="132"/>
      <c r="GR86" s="132"/>
      <c r="GS86" s="132"/>
      <c r="GT86" s="132"/>
      <c r="GU86" s="132"/>
      <c r="GV86" s="132"/>
      <c r="GW86" s="132"/>
      <c r="GX86" s="132"/>
      <c r="GY86" s="132"/>
      <c r="GZ86" s="132"/>
      <c r="HA86" s="132"/>
      <c r="HT86" s="132"/>
      <c r="HU86" s="132"/>
      <c r="HV86" s="132"/>
      <c r="HW86" s="132"/>
      <c r="HX86" s="132"/>
      <c r="HY86" s="132"/>
      <c r="HZ86" s="132"/>
      <c r="IA86" s="132"/>
      <c r="IB86" s="132"/>
      <c r="IC86" s="132"/>
      <c r="ID86" s="132"/>
      <c r="IE86" s="132"/>
      <c r="IF86" s="132"/>
      <c r="IG86" s="132"/>
      <c r="IH86" s="132"/>
      <c r="II86" s="132"/>
      <c r="IJ86" s="132"/>
      <c r="IK86" s="132"/>
      <c r="IL86" s="132"/>
      <c r="IM86" s="132"/>
      <c r="IN86" s="132"/>
      <c r="IO86" s="132"/>
      <c r="IP86" s="132"/>
      <c r="IQ86" s="132"/>
      <c r="IR86" s="132"/>
      <c r="IS86" s="132"/>
      <c r="IT86" s="132"/>
      <c r="IU86" s="132"/>
      <c r="IV86" s="132"/>
      <c r="IW86" s="132"/>
      <c r="IX86" s="132"/>
      <c r="IY86" s="132"/>
      <c r="IZ86" s="132"/>
      <c r="JA86" s="132"/>
      <c r="JB86" s="132"/>
      <c r="JC86" s="132"/>
      <c r="JD86" s="132"/>
      <c r="JE86" s="132"/>
      <c r="JG86" s="132"/>
      <c r="JH86" s="132"/>
      <c r="JI86" s="132"/>
      <c r="JJ86" s="132"/>
      <c r="JK86" s="132"/>
      <c r="JL86" s="132"/>
      <c r="JM86" s="132"/>
      <c r="JN86" s="132"/>
      <c r="JO86" s="132"/>
      <c r="JP86" s="132"/>
      <c r="JQ86" s="132"/>
      <c r="JR86" s="132"/>
      <c r="JS86" s="132"/>
      <c r="JT86" s="132"/>
      <c r="JU86" s="132"/>
      <c r="JV86" s="132"/>
      <c r="JW86" s="132"/>
      <c r="JX86" s="132"/>
    </row>
    <row r="87" spans="19:284" ht="15" customHeight="1" x14ac:dyDescent="0.3">
      <c r="S87" s="132"/>
      <c r="Z87" s="48" t="s">
        <v>3713</v>
      </c>
      <c r="AB87" s="48" t="s">
        <v>3714</v>
      </c>
      <c r="AF87" s="48" t="s">
        <v>3715</v>
      </c>
      <c r="AI87" s="48" t="s">
        <v>3716</v>
      </c>
      <c r="AL87" s="132"/>
      <c r="AM87" s="220" t="str">
        <f t="shared" si="0"/>
        <v>SW.G</v>
      </c>
      <c r="AN87" s="221"/>
      <c r="AO87" s="222"/>
      <c r="AP87" s="218"/>
      <c r="AQ87" s="219"/>
      <c r="AR87" s="223"/>
      <c r="AS87" s="218" t="str">
        <f t="shared" si="1"/>
        <v>37°02.170'</v>
      </c>
      <c r="AT87" s="219"/>
      <c r="AU87" s="223"/>
      <c r="AV87" s="218" t="str">
        <f t="shared" si="2"/>
        <v>117°37.090'</v>
      </c>
      <c r="AW87" s="219"/>
      <c r="AX87" s="219"/>
      <c r="BE87" s="132"/>
      <c r="BX87" s="132"/>
      <c r="CG87" s="132"/>
      <c r="CH87" s="132"/>
      <c r="CI87" s="132"/>
      <c r="CJ87" s="132"/>
      <c r="CK87" s="132"/>
      <c r="CL87" s="132"/>
      <c r="CM87" s="132"/>
      <c r="CN87" s="132"/>
      <c r="CO87" s="132"/>
      <c r="CP87" s="132"/>
      <c r="CQ87" s="132"/>
      <c r="CR87" s="132"/>
      <c r="CS87" s="132"/>
      <c r="CT87" s="132"/>
      <c r="CU87" s="132"/>
      <c r="CV87" s="132"/>
      <c r="CW87" s="132"/>
      <c r="CX87" s="132"/>
      <c r="CY87" s="132"/>
      <c r="CZ87" s="132"/>
      <c r="DA87" s="132"/>
      <c r="DB87" s="132"/>
      <c r="DC87" s="132"/>
      <c r="DD87" s="132"/>
      <c r="DE87" s="132"/>
      <c r="DF87" s="132"/>
      <c r="DG87" s="132"/>
      <c r="DH87" s="132"/>
      <c r="DI87" s="132"/>
      <c r="DJ87" s="132"/>
      <c r="DK87" s="132"/>
      <c r="DL87" s="132"/>
      <c r="DM87" s="132"/>
      <c r="DN87" s="132"/>
      <c r="DO87" s="132"/>
      <c r="DP87" s="132"/>
      <c r="DQ87" s="132"/>
      <c r="DR87" s="132"/>
      <c r="DS87" s="132"/>
      <c r="DT87" s="132"/>
      <c r="DU87" s="132"/>
      <c r="DV87" s="132"/>
      <c r="DW87" s="132"/>
      <c r="DX87" s="132"/>
      <c r="DY87" s="132"/>
      <c r="DZ87" s="132"/>
      <c r="EA87" s="132"/>
      <c r="EB87" s="132"/>
      <c r="EC87" s="132"/>
      <c r="ED87" s="132"/>
      <c r="EE87" s="132"/>
      <c r="EF87" s="132"/>
      <c r="EG87" s="132"/>
      <c r="EH87" s="132"/>
      <c r="EI87" s="132"/>
      <c r="EJ87" s="132"/>
      <c r="EK87" s="132"/>
      <c r="EL87" s="132"/>
      <c r="EM87" s="132"/>
      <c r="EN87" s="132"/>
      <c r="EO87" s="132"/>
      <c r="EP87" s="132"/>
      <c r="EQ87" s="132"/>
      <c r="ER87" s="132"/>
      <c r="ES87" s="132"/>
      <c r="ET87" s="132"/>
      <c r="EU87" s="132"/>
      <c r="EV87" s="132"/>
      <c r="EW87" s="132"/>
      <c r="EX87" s="132"/>
      <c r="EY87" s="132"/>
      <c r="EZ87" s="132"/>
      <c r="FA87" s="132"/>
      <c r="FB87" s="132"/>
      <c r="FC87" s="132"/>
      <c r="FD87" s="132"/>
      <c r="FE87" s="132"/>
      <c r="FF87" s="132"/>
      <c r="FG87" s="132"/>
      <c r="FH87" s="132"/>
      <c r="FI87" s="132"/>
      <c r="FJ87" s="132"/>
      <c r="FK87" s="132"/>
      <c r="FL87" s="132"/>
      <c r="FM87" s="132"/>
      <c r="FN87" s="132"/>
      <c r="FO87" s="132"/>
      <c r="FP87" s="132"/>
      <c r="FQ87" s="132"/>
      <c r="FR87" s="132"/>
      <c r="FS87" s="132"/>
      <c r="FT87" s="132"/>
      <c r="FU87" s="132"/>
      <c r="FV87" s="132"/>
      <c r="FW87" s="132"/>
      <c r="FX87" s="132"/>
      <c r="FY87" s="132"/>
      <c r="FZ87" s="132"/>
      <c r="GA87" s="132"/>
      <c r="GB87" s="132"/>
      <c r="GC87" s="132"/>
      <c r="GD87" s="132"/>
      <c r="GE87" s="132"/>
      <c r="GF87" s="132"/>
      <c r="GG87" s="132"/>
      <c r="GH87" s="132"/>
      <c r="GI87" s="132"/>
      <c r="GJ87" s="132"/>
      <c r="GK87" s="132"/>
      <c r="GL87" s="132"/>
      <c r="GM87" s="132"/>
      <c r="GN87" s="132"/>
      <c r="GO87" s="132"/>
      <c r="GP87" s="132"/>
      <c r="GQ87" s="132"/>
      <c r="GR87" s="132"/>
      <c r="GS87" s="132"/>
      <c r="GT87" s="132"/>
      <c r="GU87" s="132"/>
      <c r="GV87" s="132"/>
      <c r="GW87" s="132"/>
      <c r="GX87" s="132"/>
      <c r="GY87" s="132"/>
      <c r="GZ87" s="132"/>
      <c r="HA87" s="132"/>
      <c r="HT87" s="132"/>
      <c r="HU87" s="132"/>
      <c r="HV87" s="132"/>
      <c r="HW87" s="132"/>
      <c r="HX87" s="132"/>
      <c r="HY87" s="132"/>
      <c r="HZ87" s="132"/>
      <c r="IA87" s="132"/>
      <c r="IB87" s="132"/>
      <c r="IC87" s="132"/>
      <c r="ID87" s="132"/>
      <c r="IE87" s="132"/>
      <c r="IF87" s="132"/>
      <c r="IG87" s="132"/>
      <c r="IH87" s="132"/>
      <c r="II87" s="132"/>
      <c r="IJ87" s="132"/>
      <c r="IK87" s="132"/>
      <c r="IL87" s="132"/>
      <c r="IM87" s="132"/>
      <c r="IN87" s="132"/>
      <c r="IO87" s="132"/>
      <c r="IP87" s="132"/>
      <c r="IQ87" s="132"/>
      <c r="IR87" s="132"/>
      <c r="IS87" s="132"/>
      <c r="IT87" s="132"/>
      <c r="IU87" s="132"/>
      <c r="IV87" s="132"/>
      <c r="IW87" s="132"/>
      <c r="IX87" s="132"/>
      <c r="IY87" s="132"/>
      <c r="IZ87" s="132"/>
      <c r="JA87" s="132"/>
      <c r="JB87" s="132"/>
      <c r="JC87" s="132"/>
      <c r="JD87" s="132"/>
      <c r="JE87" s="132"/>
      <c r="JG87" s="132"/>
      <c r="JH87" s="132"/>
      <c r="JI87" s="132"/>
      <c r="JJ87" s="132"/>
      <c r="JK87" s="132"/>
      <c r="JL87" s="132"/>
      <c r="JM87" s="132"/>
      <c r="JN87" s="132"/>
      <c r="JO87" s="132"/>
      <c r="JP87" s="132"/>
      <c r="JQ87" s="132"/>
      <c r="JR87" s="132"/>
      <c r="JS87" s="132"/>
      <c r="JT87" s="132"/>
      <c r="JU87" s="132"/>
      <c r="JV87" s="132"/>
      <c r="JW87" s="132"/>
      <c r="JX87" s="132"/>
    </row>
    <row r="88" spans="19:284" ht="15" customHeight="1" x14ac:dyDescent="0.3">
      <c r="S88" s="132"/>
      <c r="Z88" s="48" t="s">
        <v>3719</v>
      </c>
      <c r="AB88" s="48" t="s">
        <v>3720</v>
      </c>
      <c r="AF88" s="48" t="s">
        <v>3721</v>
      </c>
      <c r="AI88" s="48" t="s">
        <v>3722</v>
      </c>
      <c r="AL88" s="132"/>
      <c r="AM88" s="224" t="str">
        <f t="shared" si="0"/>
        <v>SW.H</v>
      </c>
      <c r="AN88" s="225"/>
      <c r="AO88" s="226"/>
      <c r="AP88" s="198"/>
      <c r="AQ88" s="227"/>
      <c r="AR88" s="228"/>
      <c r="AS88" s="218" t="str">
        <f t="shared" si="1"/>
        <v>36°47.950'</v>
      </c>
      <c r="AT88" s="219"/>
      <c r="AU88" s="223"/>
      <c r="AV88" s="218" t="str">
        <f t="shared" si="2"/>
        <v>117°45.690'</v>
      </c>
      <c r="AW88" s="219"/>
      <c r="AX88" s="219"/>
      <c r="BE88" s="132"/>
      <c r="BX88" s="132"/>
      <c r="CG88" s="132"/>
      <c r="CH88" s="132"/>
      <c r="CI88" s="132"/>
      <c r="CJ88" s="132"/>
      <c r="CK88" s="132"/>
      <c r="CL88" s="132"/>
      <c r="CM88" s="132"/>
      <c r="CN88" s="132"/>
      <c r="CO88" s="132"/>
      <c r="CP88" s="132"/>
      <c r="CQ88" s="132"/>
      <c r="CR88" s="132"/>
      <c r="CS88" s="132"/>
      <c r="CT88" s="132"/>
      <c r="CU88" s="132"/>
      <c r="CV88" s="132"/>
      <c r="CW88" s="132"/>
      <c r="CX88" s="132"/>
      <c r="CY88" s="132"/>
      <c r="CZ88" s="132"/>
      <c r="DA88" s="132"/>
      <c r="DB88" s="132"/>
      <c r="DC88" s="132"/>
      <c r="DD88" s="132"/>
      <c r="DE88" s="132"/>
      <c r="DF88" s="132"/>
      <c r="DG88" s="132"/>
      <c r="DH88" s="132"/>
      <c r="DI88" s="132"/>
      <c r="DJ88" s="132"/>
      <c r="DK88" s="132"/>
      <c r="DL88" s="132"/>
      <c r="DM88" s="132"/>
      <c r="DN88" s="132"/>
      <c r="DO88" s="132"/>
      <c r="DP88" s="132"/>
      <c r="DQ88" s="132"/>
      <c r="DR88" s="132"/>
      <c r="DS88" s="132"/>
      <c r="DT88" s="132"/>
      <c r="DU88" s="132"/>
      <c r="DV88" s="132"/>
      <c r="DW88" s="132"/>
      <c r="DX88" s="132"/>
      <c r="DY88" s="132"/>
      <c r="DZ88" s="132"/>
      <c r="EA88" s="132"/>
      <c r="EB88" s="132"/>
      <c r="EC88" s="132"/>
      <c r="ED88" s="132"/>
      <c r="EE88" s="132"/>
      <c r="EF88" s="132"/>
      <c r="EG88" s="132"/>
      <c r="EH88" s="132"/>
      <c r="EI88" s="132"/>
      <c r="EJ88" s="132"/>
      <c r="EK88" s="132"/>
      <c r="EL88" s="132"/>
      <c r="EM88" s="132"/>
      <c r="EN88" s="132"/>
      <c r="EO88" s="132"/>
      <c r="EP88" s="132"/>
      <c r="EQ88" s="132"/>
      <c r="ER88" s="132"/>
      <c r="ES88" s="132"/>
      <c r="ET88" s="132"/>
      <c r="EU88" s="132"/>
      <c r="EV88" s="132"/>
      <c r="EW88" s="132"/>
      <c r="EX88" s="132"/>
      <c r="EY88" s="132"/>
      <c r="EZ88" s="132"/>
      <c r="FA88" s="132"/>
      <c r="FB88" s="132"/>
      <c r="FC88" s="132"/>
      <c r="FD88" s="132"/>
      <c r="FE88" s="132"/>
      <c r="FF88" s="132"/>
      <c r="FG88" s="132"/>
      <c r="FH88" s="132"/>
      <c r="FI88" s="132"/>
      <c r="FJ88" s="132"/>
      <c r="FK88" s="132"/>
      <c r="FL88" s="132"/>
      <c r="FM88" s="132"/>
      <c r="FN88" s="132"/>
      <c r="FO88" s="132"/>
      <c r="FP88" s="132"/>
      <c r="FQ88" s="132"/>
      <c r="FR88" s="132"/>
      <c r="FS88" s="132"/>
      <c r="FT88" s="132"/>
      <c r="FU88" s="132"/>
      <c r="FV88" s="132"/>
      <c r="FW88" s="132"/>
      <c r="FX88" s="132"/>
      <c r="FY88" s="132"/>
      <c r="FZ88" s="132"/>
      <c r="GA88" s="132"/>
      <c r="GB88" s="132"/>
      <c r="GC88" s="132"/>
      <c r="GD88" s="132"/>
      <c r="GE88" s="132"/>
      <c r="GF88" s="132"/>
      <c r="GG88" s="132"/>
      <c r="GH88" s="132"/>
      <c r="GI88" s="132"/>
      <c r="GJ88" s="132"/>
      <c r="GK88" s="132"/>
      <c r="GL88" s="132"/>
      <c r="GM88" s="132"/>
      <c r="GN88" s="132"/>
      <c r="GO88" s="132"/>
      <c r="GP88" s="132"/>
      <c r="GQ88" s="132"/>
      <c r="GR88" s="132"/>
      <c r="GS88" s="132"/>
      <c r="GT88" s="132"/>
      <c r="GU88" s="132"/>
      <c r="GV88" s="132"/>
      <c r="GW88" s="132"/>
      <c r="GX88" s="132"/>
      <c r="GY88" s="132"/>
      <c r="GZ88" s="132"/>
      <c r="HA88" s="132"/>
      <c r="HT88" s="132"/>
      <c r="HU88" s="132"/>
      <c r="HV88" s="132"/>
      <c r="HW88" s="132"/>
      <c r="HX88" s="132"/>
      <c r="HY88" s="132"/>
      <c r="HZ88" s="132"/>
      <c r="IA88" s="132"/>
      <c r="IB88" s="132"/>
      <c r="IC88" s="132"/>
      <c r="ID88" s="132"/>
      <c r="IE88" s="132"/>
      <c r="IF88" s="132"/>
      <c r="IG88" s="132"/>
      <c r="IH88" s="132"/>
      <c r="II88" s="132"/>
      <c r="IJ88" s="132"/>
      <c r="IK88" s="132"/>
      <c r="IL88" s="132"/>
      <c r="IM88" s="132"/>
      <c r="IN88" s="132"/>
      <c r="IO88" s="132"/>
      <c r="IP88" s="132"/>
      <c r="IQ88" s="132"/>
      <c r="IR88" s="132"/>
      <c r="IS88" s="132"/>
      <c r="IT88" s="132"/>
      <c r="IU88" s="132"/>
      <c r="IV88" s="132"/>
      <c r="IW88" s="132"/>
      <c r="IX88" s="132"/>
      <c r="IY88" s="132"/>
      <c r="IZ88" s="132"/>
      <c r="JA88" s="132"/>
      <c r="JB88" s="132"/>
      <c r="JC88" s="132"/>
      <c r="JD88" s="132"/>
      <c r="JE88" s="132"/>
      <c r="JG88" s="132"/>
      <c r="JH88" s="132"/>
      <c r="JI88" s="132"/>
      <c r="JJ88" s="132"/>
      <c r="JK88" s="132"/>
      <c r="JL88" s="132"/>
      <c r="JM88" s="132"/>
      <c r="JN88" s="132"/>
      <c r="JO88" s="132"/>
      <c r="JP88" s="132"/>
      <c r="JQ88" s="132"/>
      <c r="JR88" s="132"/>
      <c r="JS88" s="132"/>
      <c r="JT88" s="132"/>
      <c r="JU88" s="132"/>
      <c r="JV88" s="132"/>
      <c r="JW88" s="132"/>
      <c r="JX88" s="132"/>
    </row>
    <row r="89" spans="19:284" ht="15" customHeight="1" x14ac:dyDescent="0.3">
      <c r="S89" s="132"/>
      <c r="Z89" s="48" t="s">
        <v>3725</v>
      </c>
      <c r="AB89" s="48" t="s">
        <v>3726</v>
      </c>
      <c r="AF89" s="48" t="s">
        <v>3727</v>
      </c>
      <c r="AI89" s="48" t="s">
        <v>3728</v>
      </c>
      <c r="AL89" s="132"/>
      <c r="AM89" s="220" t="str">
        <f t="shared" si="0"/>
        <v>SW.I</v>
      </c>
      <c r="AN89" s="221"/>
      <c r="AO89" s="222"/>
      <c r="AP89" s="218"/>
      <c r="AQ89" s="219"/>
      <c r="AR89" s="223"/>
      <c r="AS89" s="218" t="str">
        <f t="shared" si="1"/>
        <v>36°30.840'</v>
      </c>
      <c r="AT89" s="219"/>
      <c r="AU89" s="223"/>
      <c r="AV89" s="218" t="str">
        <f t="shared" si="2"/>
        <v>117°34.050'</v>
      </c>
      <c r="AW89" s="219"/>
      <c r="AX89" s="219"/>
      <c r="BE89" s="132"/>
      <c r="BX89" s="132"/>
      <c r="CG89" s="132"/>
      <c r="CH89" s="132"/>
      <c r="CI89" s="132"/>
      <c r="CJ89" s="132"/>
      <c r="CK89" s="132"/>
      <c r="CL89" s="132"/>
      <c r="CM89" s="132"/>
      <c r="CN89" s="132"/>
      <c r="CO89" s="132"/>
      <c r="CP89" s="132"/>
      <c r="CQ89" s="132"/>
      <c r="CR89" s="132"/>
      <c r="CS89" s="132"/>
      <c r="CT89" s="132"/>
      <c r="CU89" s="132"/>
      <c r="CV89" s="132"/>
      <c r="CW89" s="132"/>
      <c r="CX89" s="132"/>
      <c r="CY89" s="132"/>
      <c r="CZ89" s="132"/>
      <c r="DA89" s="132"/>
      <c r="DB89" s="132"/>
      <c r="DC89" s="132"/>
      <c r="DD89" s="132"/>
      <c r="DE89" s="132"/>
      <c r="DF89" s="132"/>
      <c r="DG89" s="132"/>
      <c r="DH89" s="132"/>
      <c r="DI89" s="132"/>
      <c r="DJ89" s="132"/>
      <c r="DK89" s="132"/>
      <c r="DL89" s="132"/>
      <c r="DM89" s="132"/>
      <c r="DN89" s="132"/>
      <c r="DO89" s="132"/>
      <c r="DP89" s="132"/>
      <c r="DQ89" s="132"/>
      <c r="DR89" s="132"/>
      <c r="DS89" s="132"/>
      <c r="DT89" s="132"/>
      <c r="DU89" s="132"/>
      <c r="DV89" s="132"/>
      <c r="DW89" s="132"/>
      <c r="DX89" s="132"/>
      <c r="DY89" s="132"/>
      <c r="DZ89" s="132"/>
      <c r="EA89" s="132"/>
      <c r="EB89" s="132"/>
      <c r="EC89" s="132"/>
      <c r="ED89" s="132"/>
      <c r="EE89" s="132"/>
      <c r="EF89" s="132"/>
      <c r="EG89" s="132"/>
      <c r="EH89" s="132"/>
      <c r="EI89" s="132"/>
      <c r="EJ89" s="132"/>
      <c r="EK89" s="132"/>
      <c r="EL89" s="132"/>
      <c r="EM89" s="132"/>
      <c r="EN89" s="132"/>
      <c r="EO89" s="132"/>
      <c r="EP89" s="132"/>
      <c r="EQ89" s="132"/>
      <c r="ER89" s="132"/>
      <c r="ES89" s="132"/>
      <c r="ET89" s="132"/>
      <c r="EU89" s="132"/>
      <c r="EV89" s="132"/>
      <c r="EW89" s="132"/>
      <c r="EX89" s="132"/>
      <c r="EY89" s="132"/>
      <c r="EZ89" s="132"/>
      <c r="FA89" s="132"/>
      <c r="FB89" s="132"/>
      <c r="FC89" s="132"/>
      <c r="FD89" s="132"/>
      <c r="FE89" s="132"/>
      <c r="FF89" s="132"/>
      <c r="FG89" s="132"/>
      <c r="FH89" s="132"/>
      <c r="FI89" s="132"/>
      <c r="FJ89" s="132"/>
      <c r="FK89" s="132"/>
      <c r="FL89" s="132"/>
      <c r="FM89" s="132"/>
      <c r="FN89" s="132"/>
      <c r="FO89" s="132"/>
      <c r="FP89" s="132"/>
      <c r="FQ89" s="132"/>
      <c r="FR89" s="132"/>
      <c r="FS89" s="132"/>
      <c r="FT89" s="132"/>
      <c r="FU89" s="132"/>
      <c r="FV89" s="132"/>
      <c r="FW89" s="132"/>
      <c r="FX89" s="132"/>
      <c r="FY89" s="132"/>
      <c r="FZ89" s="132"/>
      <c r="GA89" s="132"/>
      <c r="GB89" s="132"/>
      <c r="GC89" s="132"/>
      <c r="GD89" s="132"/>
      <c r="GE89" s="132"/>
      <c r="GF89" s="132"/>
      <c r="GG89" s="132"/>
      <c r="GH89" s="132"/>
      <c r="GI89" s="132"/>
      <c r="GJ89" s="132"/>
      <c r="GK89" s="132"/>
      <c r="GL89" s="132"/>
      <c r="GM89" s="132"/>
      <c r="GN89" s="132"/>
      <c r="GO89" s="132"/>
      <c r="GP89" s="132"/>
      <c r="GQ89" s="132"/>
      <c r="GR89" s="132"/>
      <c r="GS89" s="132"/>
      <c r="GT89" s="132"/>
      <c r="GU89" s="132"/>
      <c r="GV89" s="132"/>
      <c r="GW89" s="132"/>
      <c r="GX89" s="132"/>
      <c r="GY89" s="132"/>
      <c r="GZ89" s="132"/>
      <c r="HA89" s="132"/>
      <c r="HT89" s="132"/>
      <c r="HU89" s="132"/>
      <c r="HV89" s="132"/>
      <c r="HW89" s="132"/>
      <c r="HX89" s="132"/>
      <c r="HY89" s="132"/>
      <c r="HZ89" s="132"/>
      <c r="IA89" s="132"/>
      <c r="IB89" s="132"/>
      <c r="IC89" s="132"/>
      <c r="ID89" s="132"/>
      <c r="IE89" s="132"/>
      <c r="IF89" s="132"/>
      <c r="IG89" s="132"/>
      <c r="IH89" s="132"/>
      <c r="II89" s="132"/>
      <c r="IJ89" s="132"/>
      <c r="IK89" s="132"/>
      <c r="IL89" s="132"/>
      <c r="IM89" s="132"/>
      <c r="IN89" s="132"/>
      <c r="IO89" s="132"/>
      <c r="IP89" s="132"/>
      <c r="IQ89" s="132"/>
      <c r="IR89" s="132"/>
      <c r="IS89" s="132"/>
      <c r="IT89" s="132"/>
      <c r="IU89" s="132"/>
      <c r="IV89" s="132"/>
      <c r="IW89" s="132"/>
      <c r="IX89" s="132"/>
      <c r="IY89" s="132"/>
      <c r="IZ89" s="132"/>
      <c r="JA89" s="132"/>
      <c r="JB89" s="132"/>
      <c r="JC89" s="132"/>
      <c r="JD89" s="132"/>
      <c r="JE89" s="132"/>
      <c r="JG89" s="132"/>
      <c r="JH89" s="132"/>
      <c r="JI89" s="132"/>
      <c r="JJ89" s="132"/>
      <c r="JK89" s="132"/>
      <c r="JL89" s="132"/>
      <c r="JM89" s="132"/>
      <c r="JN89" s="132"/>
      <c r="JO89" s="132"/>
      <c r="JP89" s="132"/>
      <c r="JQ89" s="132"/>
      <c r="JR89" s="132"/>
      <c r="JS89" s="132"/>
      <c r="JT89" s="132"/>
      <c r="JU89" s="132"/>
      <c r="JV89" s="132"/>
      <c r="JW89" s="132"/>
      <c r="JX89" s="132"/>
    </row>
    <row r="90" spans="19:284" ht="15" customHeight="1" x14ac:dyDescent="0.3">
      <c r="S90" s="132"/>
      <c r="Z90" s="48" t="s">
        <v>3731</v>
      </c>
      <c r="AB90" s="48" t="s">
        <v>3732</v>
      </c>
      <c r="AF90" s="48" t="s">
        <v>3733</v>
      </c>
      <c r="AI90" s="48" t="s">
        <v>3734</v>
      </c>
      <c r="AL90" s="132"/>
      <c r="AM90" s="224" t="str">
        <f t="shared" si="0"/>
        <v>SW.J</v>
      </c>
      <c r="AN90" s="225"/>
      <c r="AO90" s="226"/>
      <c r="AP90" s="198"/>
      <c r="AQ90" s="227"/>
      <c r="AR90" s="228"/>
      <c r="AS90" s="218" t="str">
        <f t="shared" si="1"/>
        <v>36°20.690'</v>
      </c>
      <c r="AT90" s="219"/>
      <c r="AU90" s="223"/>
      <c r="AV90" s="218" t="str">
        <f t="shared" si="2"/>
        <v>117°21.080'</v>
      </c>
      <c r="AW90" s="219"/>
      <c r="AX90" s="219"/>
      <c r="BE90" s="132"/>
      <c r="BX90" s="132"/>
      <c r="CG90" s="132"/>
      <c r="CH90" s="132"/>
      <c r="CI90" s="132"/>
      <c r="CJ90" s="132"/>
      <c r="CK90" s="132"/>
      <c r="CL90" s="132"/>
      <c r="CM90" s="132"/>
      <c r="CN90" s="132"/>
      <c r="CO90" s="132"/>
      <c r="CP90" s="132"/>
      <c r="CQ90" s="132"/>
      <c r="CR90" s="132"/>
      <c r="CS90" s="132"/>
      <c r="CT90" s="132"/>
      <c r="CU90" s="132"/>
      <c r="CV90" s="132"/>
      <c r="CW90" s="132"/>
      <c r="CX90" s="132"/>
      <c r="CY90" s="132"/>
      <c r="CZ90" s="132"/>
      <c r="DA90" s="132"/>
      <c r="DB90" s="132"/>
      <c r="DC90" s="132"/>
      <c r="DD90" s="132"/>
      <c r="DE90" s="132"/>
      <c r="DF90" s="132"/>
      <c r="DG90" s="132"/>
      <c r="DH90" s="132"/>
      <c r="DI90" s="132"/>
      <c r="DJ90" s="132"/>
      <c r="DK90" s="132"/>
      <c r="DL90" s="132"/>
      <c r="DM90" s="132"/>
      <c r="DN90" s="132"/>
      <c r="DO90" s="132"/>
      <c r="DP90" s="132"/>
      <c r="DQ90" s="132"/>
      <c r="DR90" s="132"/>
      <c r="DS90" s="132"/>
      <c r="DT90" s="132"/>
      <c r="DU90" s="132"/>
      <c r="DV90" s="132"/>
      <c r="DW90" s="132"/>
      <c r="DX90" s="132"/>
      <c r="DY90" s="132"/>
      <c r="DZ90" s="132"/>
      <c r="EA90" s="132"/>
      <c r="EB90" s="132"/>
      <c r="EC90" s="132"/>
      <c r="ED90" s="132"/>
      <c r="EE90" s="132"/>
      <c r="EF90" s="132"/>
      <c r="EG90" s="132"/>
      <c r="EH90" s="132"/>
      <c r="EI90" s="132"/>
      <c r="EJ90" s="132"/>
      <c r="EK90" s="132"/>
      <c r="EL90" s="132"/>
      <c r="EM90" s="132"/>
      <c r="EN90" s="132"/>
      <c r="EO90" s="132"/>
      <c r="EP90" s="132"/>
      <c r="EQ90" s="132"/>
      <c r="ER90" s="132"/>
      <c r="ES90" s="132"/>
      <c r="ET90" s="132"/>
      <c r="EU90" s="132"/>
      <c r="EV90" s="132"/>
      <c r="EW90" s="132"/>
      <c r="EX90" s="132"/>
      <c r="EY90" s="132"/>
      <c r="EZ90" s="132"/>
      <c r="FA90" s="132"/>
      <c r="FB90" s="132"/>
      <c r="FC90" s="132"/>
      <c r="FD90" s="132"/>
      <c r="FE90" s="132"/>
      <c r="FF90" s="132"/>
      <c r="FG90" s="132"/>
      <c r="FH90" s="132"/>
      <c r="FI90" s="132"/>
      <c r="FJ90" s="132"/>
      <c r="FK90" s="132"/>
      <c r="FL90" s="132"/>
      <c r="FM90" s="132"/>
      <c r="FN90" s="132"/>
      <c r="FO90" s="132"/>
      <c r="FP90" s="132"/>
      <c r="FQ90" s="132"/>
      <c r="FR90" s="132"/>
      <c r="FS90" s="132"/>
      <c r="FT90" s="132"/>
      <c r="FU90" s="132"/>
      <c r="FV90" s="132"/>
      <c r="FW90" s="132"/>
      <c r="FX90" s="132"/>
      <c r="FY90" s="132"/>
      <c r="FZ90" s="132"/>
      <c r="GA90" s="132"/>
      <c r="GB90" s="132"/>
      <c r="GC90" s="132"/>
      <c r="GD90" s="132"/>
      <c r="GE90" s="132"/>
      <c r="GF90" s="132"/>
      <c r="GG90" s="132"/>
      <c r="GH90" s="132"/>
      <c r="GI90" s="132"/>
      <c r="GJ90" s="132"/>
      <c r="GK90" s="132"/>
      <c r="GL90" s="132"/>
      <c r="GM90" s="132"/>
      <c r="GN90" s="132"/>
      <c r="GO90" s="132"/>
      <c r="GP90" s="132"/>
      <c r="GQ90" s="132"/>
      <c r="GR90" s="132"/>
      <c r="GS90" s="132"/>
      <c r="GT90" s="132"/>
      <c r="GU90" s="132"/>
      <c r="GV90" s="132"/>
      <c r="GW90" s="132"/>
      <c r="GX90" s="132"/>
      <c r="GY90" s="132"/>
      <c r="GZ90" s="132"/>
      <c r="HA90" s="132"/>
      <c r="HT90" s="132"/>
      <c r="HU90" s="132"/>
      <c r="HV90" s="132"/>
      <c r="HW90" s="132"/>
      <c r="HX90" s="132"/>
      <c r="HY90" s="132"/>
      <c r="HZ90" s="132"/>
      <c r="IA90" s="132"/>
      <c r="IB90" s="132"/>
      <c r="IC90" s="132"/>
      <c r="ID90" s="132"/>
      <c r="IE90" s="132"/>
      <c r="IF90" s="132"/>
      <c r="IG90" s="132"/>
      <c r="IH90" s="132"/>
      <c r="II90" s="132"/>
      <c r="IJ90" s="132"/>
      <c r="IK90" s="132"/>
      <c r="IL90" s="132"/>
      <c r="IM90" s="132"/>
      <c r="IN90" s="132"/>
      <c r="IO90" s="132"/>
      <c r="IP90" s="132"/>
      <c r="IQ90" s="132"/>
      <c r="IR90" s="132"/>
      <c r="IS90" s="132"/>
      <c r="IT90" s="132"/>
      <c r="IU90" s="132"/>
      <c r="IV90" s="132"/>
      <c r="IW90" s="132"/>
      <c r="IX90" s="132"/>
      <c r="IY90" s="132"/>
      <c r="IZ90" s="132"/>
      <c r="JA90" s="132"/>
      <c r="JB90" s="132"/>
      <c r="JC90" s="132"/>
      <c r="JD90" s="132"/>
      <c r="JE90" s="132"/>
      <c r="JG90" s="132"/>
      <c r="JH90" s="132"/>
      <c r="JI90" s="132"/>
      <c r="JJ90" s="132"/>
      <c r="JK90" s="132"/>
      <c r="JL90" s="132"/>
      <c r="JM90" s="132"/>
      <c r="JN90" s="132"/>
      <c r="JO90" s="132"/>
      <c r="JP90" s="132"/>
      <c r="JQ90" s="132"/>
      <c r="JR90" s="132"/>
      <c r="JS90" s="132"/>
      <c r="JT90" s="132"/>
      <c r="JU90" s="132"/>
      <c r="JV90" s="132"/>
      <c r="JW90" s="132"/>
      <c r="JX90" s="132"/>
    </row>
    <row r="91" spans="19:284" ht="15" customHeight="1" x14ac:dyDescent="0.3">
      <c r="S91" s="132"/>
      <c r="Z91" s="48" t="s">
        <v>3737</v>
      </c>
      <c r="AB91" s="48" t="s">
        <v>3738</v>
      </c>
      <c r="AF91" s="48" t="s">
        <v>3739</v>
      </c>
      <c r="AI91" s="48" t="s">
        <v>3740</v>
      </c>
      <c r="AL91" s="132"/>
      <c r="AM91" s="220" t="str">
        <f t="shared" si="0"/>
        <v>SW.K</v>
      </c>
      <c r="AN91" s="221"/>
      <c r="AO91" s="222"/>
      <c r="AP91" s="218"/>
      <c r="AQ91" s="219"/>
      <c r="AR91" s="223"/>
      <c r="AS91" s="218" t="str">
        <f t="shared" si="1"/>
        <v>35°39.340'</v>
      </c>
      <c r="AT91" s="219"/>
      <c r="AU91" s="223"/>
      <c r="AV91" s="218" t="str">
        <f t="shared" si="2"/>
        <v>117°21.620'</v>
      </c>
      <c r="AW91" s="219"/>
      <c r="AX91" s="219"/>
      <c r="BE91" s="132"/>
      <c r="BX91" s="132"/>
      <c r="CG91" s="132"/>
      <c r="CH91" s="132"/>
      <c r="CI91" s="132"/>
      <c r="CJ91" s="132"/>
      <c r="CK91" s="132"/>
      <c r="CL91" s="132"/>
      <c r="CM91" s="132"/>
      <c r="CN91" s="132"/>
      <c r="CO91" s="132"/>
      <c r="CP91" s="132"/>
      <c r="CQ91" s="132"/>
      <c r="CR91" s="132"/>
      <c r="CS91" s="132"/>
      <c r="CT91" s="132"/>
      <c r="CU91" s="132"/>
      <c r="CV91" s="132"/>
      <c r="CW91" s="132"/>
      <c r="CX91" s="132"/>
      <c r="CY91" s="132"/>
      <c r="CZ91" s="132"/>
      <c r="DA91" s="132"/>
      <c r="DB91" s="132"/>
      <c r="DC91" s="132"/>
      <c r="DD91" s="132"/>
      <c r="DE91" s="132"/>
      <c r="DF91" s="132"/>
      <c r="DG91" s="132"/>
      <c r="DH91" s="132"/>
      <c r="DI91" s="132"/>
      <c r="DJ91" s="132"/>
      <c r="DK91" s="132"/>
      <c r="DL91" s="132"/>
      <c r="DM91" s="132"/>
      <c r="DN91" s="132"/>
      <c r="DO91" s="132"/>
      <c r="DP91" s="132"/>
      <c r="DQ91" s="132"/>
      <c r="DR91" s="132"/>
      <c r="DS91" s="132"/>
      <c r="DT91" s="132"/>
      <c r="DU91" s="132"/>
      <c r="DV91" s="132"/>
      <c r="DW91" s="132"/>
      <c r="DX91" s="132"/>
      <c r="DY91" s="132"/>
      <c r="DZ91" s="132"/>
      <c r="EA91" s="132"/>
      <c r="EB91" s="132"/>
      <c r="EC91" s="132"/>
      <c r="ED91" s="132"/>
      <c r="EE91" s="132"/>
      <c r="EF91" s="132"/>
      <c r="EG91" s="132"/>
      <c r="EH91" s="132"/>
      <c r="EI91" s="132"/>
      <c r="EJ91" s="132"/>
      <c r="EK91" s="132"/>
      <c r="EL91" s="132"/>
      <c r="EM91" s="132"/>
      <c r="EN91" s="132"/>
      <c r="EO91" s="132"/>
      <c r="EP91" s="132"/>
      <c r="EQ91" s="132"/>
      <c r="ER91" s="132"/>
      <c r="ES91" s="132"/>
      <c r="ET91" s="132"/>
      <c r="EU91" s="132"/>
      <c r="EV91" s="132"/>
      <c r="EW91" s="132"/>
      <c r="EX91" s="132"/>
      <c r="EY91" s="132"/>
      <c r="EZ91" s="132"/>
      <c r="FA91" s="132"/>
      <c r="FB91" s="132"/>
      <c r="FC91" s="132"/>
      <c r="FD91" s="132"/>
      <c r="FE91" s="132"/>
      <c r="FF91" s="132"/>
      <c r="FG91" s="132"/>
      <c r="FH91" s="132"/>
      <c r="FI91" s="132"/>
      <c r="FJ91" s="132"/>
      <c r="FK91" s="132"/>
      <c r="FL91" s="132"/>
      <c r="FM91" s="132"/>
      <c r="FN91" s="132"/>
      <c r="FO91" s="132"/>
      <c r="FP91" s="132"/>
      <c r="FQ91" s="132"/>
      <c r="FR91" s="132"/>
      <c r="FS91" s="132"/>
      <c r="FT91" s="132"/>
      <c r="FU91" s="132"/>
      <c r="FV91" s="132"/>
      <c r="FW91" s="132"/>
      <c r="FX91" s="132"/>
      <c r="FY91" s="132"/>
      <c r="FZ91" s="132"/>
      <c r="GA91" s="132"/>
      <c r="GB91" s="132"/>
      <c r="GC91" s="132"/>
      <c r="GD91" s="132"/>
      <c r="GE91" s="132"/>
      <c r="GF91" s="132"/>
      <c r="GG91" s="132"/>
      <c r="GH91" s="132"/>
      <c r="GI91" s="132"/>
      <c r="GJ91" s="132"/>
      <c r="GK91" s="132"/>
      <c r="GL91" s="132"/>
      <c r="GM91" s="132"/>
      <c r="GN91" s="132"/>
      <c r="GO91" s="132"/>
      <c r="GP91" s="132"/>
      <c r="GQ91" s="132"/>
      <c r="GR91" s="132"/>
      <c r="GS91" s="132"/>
      <c r="GT91" s="132"/>
      <c r="GU91" s="132"/>
      <c r="GV91" s="132"/>
      <c r="GW91" s="132"/>
      <c r="GX91" s="132"/>
      <c r="GY91" s="132"/>
      <c r="GZ91" s="132"/>
      <c r="HA91" s="132"/>
      <c r="HT91" s="132"/>
      <c r="HU91" s="132"/>
      <c r="HV91" s="132"/>
      <c r="HW91" s="132"/>
      <c r="HX91" s="132"/>
      <c r="HY91" s="132"/>
      <c r="HZ91" s="132"/>
      <c r="IA91" s="132"/>
      <c r="IB91" s="132"/>
      <c r="IC91" s="132"/>
      <c r="ID91" s="132"/>
      <c r="IE91" s="132"/>
      <c r="IF91" s="132"/>
      <c r="IG91" s="132"/>
      <c r="IH91" s="132"/>
      <c r="II91" s="132"/>
      <c r="IJ91" s="132"/>
      <c r="IK91" s="132"/>
      <c r="IL91" s="132"/>
      <c r="IM91" s="132"/>
      <c r="IN91" s="132"/>
      <c r="IO91" s="132"/>
      <c r="IP91" s="132"/>
      <c r="IQ91" s="132"/>
      <c r="IR91" s="132"/>
      <c r="IS91" s="132"/>
      <c r="IT91" s="132"/>
      <c r="IU91" s="132"/>
      <c r="IV91" s="132"/>
      <c r="IW91" s="132"/>
      <c r="IX91" s="132"/>
      <c r="IY91" s="132"/>
      <c r="IZ91" s="132"/>
      <c r="JA91" s="132"/>
      <c r="JB91" s="132"/>
      <c r="JC91" s="132"/>
      <c r="JD91" s="132"/>
      <c r="JE91" s="132"/>
      <c r="JG91" s="132"/>
      <c r="JH91" s="132"/>
      <c r="JI91" s="132"/>
      <c r="JJ91" s="132"/>
      <c r="JK91" s="132"/>
      <c r="JL91" s="132"/>
      <c r="JM91" s="132"/>
      <c r="JN91" s="132"/>
      <c r="JO91" s="132"/>
      <c r="JP91" s="132"/>
      <c r="JQ91" s="132"/>
      <c r="JR91" s="132"/>
      <c r="JS91" s="132"/>
      <c r="JT91" s="132"/>
      <c r="JU91" s="132"/>
      <c r="JV91" s="132"/>
      <c r="JW91" s="132"/>
      <c r="JX91" s="132"/>
    </row>
    <row r="92" spans="19:284" ht="15" customHeight="1" x14ac:dyDescent="0.3">
      <c r="S92" s="132"/>
      <c r="AL92" s="132"/>
      <c r="AM92" s="224" t="str">
        <f t="shared" si="0"/>
        <v>SW.L</v>
      </c>
      <c r="AN92" s="225"/>
      <c r="AO92" s="226"/>
      <c r="AP92" s="198"/>
      <c r="AQ92" s="227"/>
      <c r="AR92" s="228"/>
      <c r="AS92" s="218" t="str">
        <f t="shared" si="1"/>
        <v>35°36.610'</v>
      </c>
      <c r="AT92" s="219"/>
      <c r="AU92" s="223"/>
      <c r="AV92" s="218" t="str">
        <f t="shared" si="2"/>
        <v>117°31.560'</v>
      </c>
      <c r="AW92" s="219"/>
      <c r="AX92" s="219"/>
      <c r="BE92" s="132"/>
      <c r="BX92" s="132"/>
      <c r="CG92" s="132"/>
      <c r="CH92" s="132"/>
      <c r="CI92" s="132"/>
      <c r="CJ92" s="132"/>
      <c r="CK92" s="132"/>
      <c r="CL92" s="132"/>
      <c r="CM92" s="132"/>
      <c r="CN92" s="132"/>
      <c r="CO92" s="132"/>
      <c r="CP92" s="132"/>
      <c r="CQ92" s="132"/>
      <c r="CR92" s="132"/>
      <c r="CS92" s="132"/>
      <c r="CT92" s="132"/>
      <c r="CU92" s="132"/>
      <c r="CV92" s="132"/>
      <c r="CW92" s="132"/>
      <c r="CX92" s="132"/>
      <c r="CY92" s="132"/>
      <c r="CZ92" s="132"/>
      <c r="DA92" s="132"/>
      <c r="DB92" s="132"/>
      <c r="DC92" s="132"/>
      <c r="DD92" s="132"/>
      <c r="DE92" s="132"/>
      <c r="DF92" s="132"/>
      <c r="DG92" s="132"/>
      <c r="DH92" s="132"/>
      <c r="DI92" s="132"/>
      <c r="DJ92" s="132"/>
      <c r="DK92" s="132"/>
      <c r="DL92" s="132"/>
      <c r="DM92" s="132"/>
      <c r="DN92" s="132"/>
      <c r="DO92" s="132"/>
      <c r="DP92" s="132"/>
      <c r="DQ92" s="132"/>
      <c r="DR92" s="132"/>
      <c r="DS92" s="132"/>
      <c r="DT92" s="132"/>
      <c r="DU92" s="132"/>
      <c r="DV92" s="132"/>
      <c r="DW92" s="132"/>
      <c r="DX92" s="132"/>
      <c r="DY92" s="132"/>
      <c r="DZ92" s="132"/>
      <c r="EA92" s="132"/>
      <c r="EB92" s="132"/>
      <c r="EC92" s="132"/>
      <c r="ED92" s="132"/>
      <c r="EE92" s="132"/>
      <c r="EF92" s="132"/>
      <c r="EG92" s="132"/>
      <c r="EH92" s="132"/>
      <c r="EI92" s="132"/>
      <c r="EJ92" s="132"/>
      <c r="EK92" s="132"/>
      <c r="EL92" s="132"/>
      <c r="EM92" s="132"/>
      <c r="EN92" s="132"/>
      <c r="EO92" s="132"/>
      <c r="EP92" s="132"/>
      <c r="EQ92" s="132"/>
      <c r="ER92" s="132"/>
      <c r="ES92" s="132"/>
      <c r="ET92" s="132"/>
      <c r="EU92" s="132"/>
      <c r="EV92" s="132"/>
      <c r="EW92" s="132"/>
      <c r="EX92" s="132"/>
      <c r="EY92" s="132"/>
      <c r="EZ92" s="132"/>
      <c r="FA92" s="132"/>
      <c r="FB92" s="132"/>
      <c r="FC92" s="132"/>
      <c r="FD92" s="132"/>
      <c r="FE92" s="132"/>
      <c r="FF92" s="132"/>
      <c r="FG92" s="132"/>
      <c r="FH92" s="132"/>
      <c r="FI92" s="132"/>
      <c r="FJ92" s="132"/>
      <c r="FK92" s="132"/>
      <c r="FL92" s="132"/>
      <c r="FM92" s="132"/>
      <c r="FN92" s="132"/>
      <c r="FO92" s="132"/>
      <c r="FP92" s="132"/>
      <c r="FQ92" s="132"/>
      <c r="FR92" s="132"/>
      <c r="FS92" s="132"/>
      <c r="FT92" s="132"/>
      <c r="FU92" s="132"/>
      <c r="FV92" s="132"/>
      <c r="FW92" s="132"/>
      <c r="FX92" s="132"/>
      <c r="FY92" s="132"/>
      <c r="FZ92" s="132"/>
      <c r="GA92" s="132"/>
      <c r="GB92" s="132"/>
      <c r="GC92" s="132"/>
      <c r="GD92" s="132"/>
      <c r="GE92" s="132"/>
      <c r="GF92" s="132"/>
      <c r="GG92" s="132"/>
      <c r="GH92" s="132"/>
      <c r="GI92" s="132"/>
      <c r="GJ92" s="132"/>
      <c r="GK92" s="132"/>
      <c r="GL92" s="132"/>
      <c r="GM92" s="132"/>
      <c r="GN92" s="132"/>
      <c r="GO92" s="132"/>
      <c r="GP92" s="132"/>
      <c r="GQ92" s="132"/>
      <c r="GR92" s="132"/>
      <c r="GS92" s="132"/>
      <c r="GT92" s="132"/>
      <c r="GU92" s="132"/>
      <c r="GV92" s="132"/>
      <c r="GW92" s="132"/>
      <c r="GX92" s="132"/>
      <c r="GY92" s="132"/>
      <c r="GZ92" s="132"/>
      <c r="HA92" s="132"/>
      <c r="HT92" s="132"/>
      <c r="HU92" s="132"/>
      <c r="HV92" s="132"/>
      <c r="HW92" s="132"/>
      <c r="HX92" s="132"/>
      <c r="HY92" s="132"/>
      <c r="HZ92" s="132"/>
      <c r="IA92" s="132"/>
      <c r="IB92" s="132"/>
      <c r="IC92" s="132"/>
      <c r="ID92" s="132"/>
      <c r="IE92" s="132"/>
      <c r="IF92" s="132"/>
      <c r="IG92" s="132"/>
      <c r="IH92" s="132"/>
      <c r="II92" s="132"/>
      <c r="IJ92" s="132"/>
      <c r="IK92" s="132"/>
      <c r="IL92" s="132"/>
      <c r="IM92" s="132"/>
      <c r="IN92" s="132"/>
      <c r="IO92" s="132"/>
      <c r="IP92" s="132"/>
      <c r="IQ92" s="132"/>
      <c r="IR92" s="132"/>
      <c r="IS92" s="132"/>
      <c r="IT92" s="132"/>
      <c r="IU92" s="132"/>
      <c r="IV92" s="132"/>
      <c r="IW92" s="132"/>
      <c r="IX92" s="132"/>
      <c r="IY92" s="132"/>
      <c r="IZ92" s="132"/>
      <c r="JA92" s="132"/>
      <c r="JB92" s="132"/>
      <c r="JC92" s="132"/>
      <c r="JD92" s="132"/>
      <c r="JE92" s="132"/>
      <c r="JG92" s="132"/>
      <c r="JH92" s="132"/>
      <c r="JI92" s="132"/>
      <c r="JJ92" s="132"/>
      <c r="JK92" s="132"/>
      <c r="JL92" s="132"/>
      <c r="JM92" s="132"/>
      <c r="JN92" s="132"/>
      <c r="JO92" s="132"/>
      <c r="JP92" s="132"/>
      <c r="JQ92" s="132"/>
      <c r="JR92" s="132"/>
      <c r="JS92" s="132"/>
      <c r="JT92" s="132"/>
      <c r="JU92" s="132"/>
      <c r="JV92" s="132"/>
      <c r="JW92" s="132"/>
      <c r="JX92" s="132"/>
    </row>
    <row r="93" spans="19:284" ht="15" customHeight="1" x14ac:dyDescent="0.3">
      <c r="S93" s="132"/>
      <c r="AL93" s="132"/>
      <c r="AM93" s="253" t="str">
        <f t="shared" si="0"/>
        <v>SW.M</v>
      </c>
      <c r="AN93" s="254"/>
      <c r="AO93" s="255"/>
      <c r="AP93" s="256"/>
      <c r="AQ93" s="257"/>
      <c r="AR93" s="258"/>
      <c r="AS93" s="256" t="str">
        <f t="shared" si="1"/>
        <v>35°25.400'</v>
      </c>
      <c r="AT93" s="257"/>
      <c r="AU93" s="258"/>
      <c r="AV93" s="256" t="str">
        <f t="shared" si="2"/>
        <v>117°40.320'</v>
      </c>
      <c r="AW93" s="257"/>
      <c r="AX93" s="257"/>
      <c r="BE93" s="132"/>
      <c r="BX93" s="132"/>
      <c r="CG93" s="132"/>
      <c r="CH93" s="132"/>
      <c r="CI93" s="132"/>
      <c r="CJ93" s="132"/>
      <c r="CK93" s="132"/>
      <c r="CL93" s="132"/>
      <c r="CM93" s="132"/>
      <c r="CN93" s="132"/>
      <c r="CO93" s="132"/>
      <c r="CP93" s="132"/>
      <c r="CQ93" s="132"/>
      <c r="CR93" s="132"/>
      <c r="CS93" s="132"/>
      <c r="CT93" s="132"/>
      <c r="CU93" s="132"/>
      <c r="CV93" s="132"/>
      <c r="CW93" s="132"/>
      <c r="CX93" s="132"/>
      <c r="CY93" s="132"/>
      <c r="CZ93" s="132"/>
      <c r="DA93" s="132"/>
      <c r="DB93" s="132"/>
      <c r="DC93" s="132"/>
      <c r="DD93" s="132"/>
      <c r="DE93" s="132"/>
      <c r="DF93" s="132"/>
      <c r="DG93" s="132"/>
      <c r="DH93" s="132"/>
      <c r="DI93" s="132"/>
      <c r="DJ93" s="132"/>
      <c r="DK93" s="132"/>
      <c r="DL93" s="132"/>
      <c r="DM93" s="132"/>
      <c r="DN93" s="132"/>
      <c r="DO93" s="132"/>
      <c r="DP93" s="132"/>
      <c r="DQ93" s="132"/>
      <c r="DR93" s="132"/>
      <c r="DS93" s="132"/>
      <c r="DT93" s="132"/>
      <c r="DU93" s="132"/>
      <c r="DV93" s="132"/>
      <c r="DW93" s="132"/>
      <c r="DX93" s="132"/>
      <c r="DY93" s="132"/>
      <c r="DZ93" s="132"/>
      <c r="EA93" s="132"/>
      <c r="EB93" s="132"/>
      <c r="EC93" s="132"/>
      <c r="ED93" s="132"/>
      <c r="EE93" s="132"/>
      <c r="EF93" s="132"/>
      <c r="EG93" s="132"/>
      <c r="EH93" s="132"/>
      <c r="EI93" s="132"/>
      <c r="EJ93" s="132"/>
      <c r="EK93" s="132"/>
      <c r="EL93" s="132"/>
      <c r="EM93" s="132"/>
      <c r="EN93" s="132"/>
      <c r="EO93" s="132"/>
      <c r="EP93" s="132"/>
      <c r="EQ93" s="132"/>
      <c r="ER93" s="132"/>
      <c r="ES93" s="132"/>
      <c r="ET93" s="132"/>
      <c r="EU93" s="132"/>
      <c r="EV93" s="132"/>
      <c r="EW93" s="132"/>
      <c r="EX93" s="132"/>
      <c r="EY93" s="132"/>
      <c r="EZ93" s="132"/>
      <c r="FA93" s="132"/>
      <c r="FB93" s="132"/>
      <c r="FC93" s="132"/>
      <c r="FD93" s="132"/>
      <c r="FE93" s="132"/>
      <c r="FF93" s="132"/>
      <c r="FG93" s="132"/>
      <c r="FH93" s="132"/>
      <c r="FI93" s="132"/>
      <c r="FJ93" s="132"/>
      <c r="FK93" s="132"/>
      <c r="FL93" s="132"/>
      <c r="FM93" s="132"/>
      <c r="FN93" s="132"/>
      <c r="FO93" s="132"/>
      <c r="FP93" s="132"/>
      <c r="FQ93" s="132"/>
      <c r="FR93" s="132"/>
      <c r="FS93" s="132"/>
      <c r="FT93" s="132"/>
      <c r="FU93" s="132"/>
      <c r="FV93" s="132"/>
      <c r="FW93" s="132"/>
      <c r="FX93" s="132"/>
      <c r="FY93" s="132"/>
      <c r="FZ93" s="132"/>
      <c r="GA93" s="132"/>
      <c r="GB93" s="132"/>
      <c r="GC93" s="132"/>
      <c r="GD93" s="132"/>
      <c r="GE93" s="132"/>
      <c r="GF93" s="132"/>
      <c r="GG93" s="132"/>
      <c r="GH93" s="132"/>
      <c r="GI93" s="132"/>
      <c r="GJ93" s="132"/>
      <c r="GK93" s="132"/>
      <c r="GL93" s="132"/>
      <c r="GM93" s="132"/>
      <c r="GN93" s="132"/>
      <c r="GO93" s="132"/>
      <c r="GP93" s="132"/>
      <c r="GQ93" s="132"/>
      <c r="GR93" s="132"/>
      <c r="GS93" s="132"/>
      <c r="GT93" s="132"/>
      <c r="GU93" s="132"/>
      <c r="GV93" s="132"/>
      <c r="GW93" s="132"/>
      <c r="GX93" s="132"/>
      <c r="GY93" s="132"/>
      <c r="GZ93" s="132"/>
      <c r="HA93" s="132"/>
      <c r="HT93" s="132"/>
      <c r="HU93" s="132"/>
      <c r="HV93" s="132"/>
      <c r="HW93" s="132"/>
      <c r="HX93" s="132"/>
      <c r="HY93" s="132"/>
      <c r="HZ93" s="132"/>
      <c r="IA93" s="132"/>
      <c r="IB93" s="132"/>
      <c r="IC93" s="132"/>
      <c r="ID93" s="132"/>
      <c r="IE93" s="132"/>
      <c r="IF93" s="132"/>
      <c r="IG93" s="132"/>
      <c r="IH93" s="132"/>
      <c r="II93" s="132"/>
      <c r="IJ93" s="132"/>
      <c r="IK93" s="132"/>
      <c r="IL93" s="132"/>
      <c r="IM93" s="132"/>
      <c r="IN93" s="132"/>
      <c r="IO93" s="132"/>
      <c r="IP93" s="132"/>
      <c r="IQ93" s="132"/>
      <c r="IR93" s="132"/>
      <c r="IS93" s="132"/>
      <c r="IT93" s="132"/>
      <c r="IU93" s="132"/>
      <c r="IV93" s="132"/>
      <c r="IW93" s="132"/>
      <c r="IX93" s="132"/>
      <c r="IY93" s="132"/>
      <c r="IZ93" s="132"/>
      <c r="JA93" s="132"/>
      <c r="JB93" s="132"/>
      <c r="JC93" s="132"/>
      <c r="JD93" s="132"/>
      <c r="JE93" s="132"/>
      <c r="JG93" s="132"/>
      <c r="JH93" s="132"/>
      <c r="JI93" s="132"/>
      <c r="JJ93" s="132"/>
      <c r="JK93" s="132"/>
      <c r="JL93" s="132"/>
      <c r="JM93" s="132"/>
      <c r="JN93" s="132"/>
      <c r="JO93" s="132"/>
      <c r="JP93" s="132"/>
      <c r="JQ93" s="132"/>
      <c r="JR93" s="132"/>
      <c r="JS93" s="132"/>
      <c r="JT93" s="132"/>
      <c r="JU93" s="132"/>
      <c r="JV93" s="132"/>
      <c r="JW93" s="132"/>
      <c r="JX93" s="132"/>
    </row>
    <row r="94" spans="19:284" ht="15" customHeight="1" x14ac:dyDescent="0.3">
      <c r="S94" s="132"/>
      <c r="AL94" s="132"/>
      <c r="BE94" s="132"/>
      <c r="BX94" s="132"/>
      <c r="CG94" s="132"/>
      <c r="CH94" s="132"/>
      <c r="CI94" s="132"/>
      <c r="CJ94" s="132"/>
      <c r="CK94" s="132"/>
      <c r="CL94" s="132"/>
      <c r="CM94" s="132"/>
      <c r="CN94" s="132"/>
      <c r="CO94" s="132"/>
      <c r="CP94" s="132"/>
      <c r="CQ94" s="132"/>
      <c r="CR94" s="132"/>
      <c r="CS94" s="132"/>
      <c r="CT94" s="132"/>
      <c r="CU94" s="132"/>
      <c r="CV94" s="132"/>
      <c r="CW94" s="132"/>
      <c r="CX94" s="132"/>
      <c r="CY94" s="132"/>
      <c r="CZ94" s="132"/>
      <c r="DA94" s="132"/>
      <c r="DB94" s="132"/>
      <c r="DC94" s="132"/>
      <c r="DD94" s="132"/>
      <c r="DE94" s="132"/>
      <c r="DF94" s="132"/>
      <c r="DG94" s="132"/>
      <c r="DH94" s="132"/>
      <c r="DI94" s="132"/>
      <c r="DJ94" s="132"/>
      <c r="DK94" s="132"/>
      <c r="DL94" s="132"/>
      <c r="DM94" s="132"/>
      <c r="DN94" s="132"/>
      <c r="DO94" s="132"/>
      <c r="DP94" s="132"/>
      <c r="DQ94" s="132"/>
      <c r="DR94" s="132"/>
      <c r="DS94" s="132"/>
      <c r="DT94" s="132"/>
      <c r="DU94" s="132"/>
      <c r="DV94" s="132"/>
      <c r="DW94" s="132"/>
      <c r="DX94" s="132"/>
      <c r="DY94" s="132"/>
      <c r="DZ94" s="132"/>
      <c r="EA94" s="132"/>
      <c r="EB94" s="132"/>
      <c r="EC94" s="132"/>
      <c r="ED94" s="132"/>
      <c r="EE94" s="132"/>
      <c r="EF94" s="132"/>
      <c r="EG94" s="132"/>
      <c r="EH94" s="132"/>
      <c r="EI94" s="132"/>
      <c r="EJ94" s="132"/>
      <c r="EK94" s="132"/>
      <c r="EL94" s="132"/>
      <c r="EM94" s="132"/>
      <c r="EN94" s="132"/>
      <c r="EO94" s="132"/>
      <c r="EP94" s="132"/>
      <c r="EQ94" s="132"/>
      <c r="ER94" s="132"/>
      <c r="ES94" s="132"/>
      <c r="ET94" s="132"/>
      <c r="EU94" s="132"/>
      <c r="EV94" s="132"/>
      <c r="EW94" s="132"/>
      <c r="EX94" s="132"/>
      <c r="EY94" s="132"/>
      <c r="EZ94" s="132"/>
      <c r="FA94" s="132"/>
      <c r="FB94" s="132"/>
      <c r="FC94" s="132"/>
      <c r="FD94" s="132"/>
      <c r="FE94" s="132"/>
      <c r="FF94" s="132"/>
      <c r="FG94" s="132"/>
      <c r="FH94" s="132"/>
      <c r="FI94" s="132"/>
      <c r="FJ94" s="132"/>
      <c r="FK94" s="132"/>
      <c r="FL94" s="132"/>
      <c r="FM94" s="132"/>
      <c r="FN94" s="132"/>
      <c r="FO94" s="132"/>
      <c r="FP94" s="132"/>
      <c r="FQ94" s="132"/>
      <c r="FR94" s="132"/>
      <c r="FS94" s="132"/>
      <c r="FT94" s="132"/>
      <c r="FU94" s="132"/>
      <c r="FV94" s="132"/>
      <c r="FW94" s="132"/>
      <c r="FX94" s="132"/>
      <c r="FY94" s="132"/>
      <c r="FZ94" s="132"/>
      <c r="GA94" s="132"/>
      <c r="GB94" s="132"/>
      <c r="GC94" s="132"/>
      <c r="GD94" s="132"/>
      <c r="GE94" s="132"/>
      <c r="GF94" s="132"/>
      <c r="GG94" s="132"/>
      <c r="GH94" s="132"/>
      <c r="GI94" s="132"/>
      <c r="GJ94" s="132"/>
      <c r="GK94" s="132"/>
      <c r="GL94" s="132"/>
      <c r="GM94" s="132"/>
      <c r="GN94" s="132"/>
      <c r="GO94" s="132"/>
      <c r="GP94" s="132"/>
      <c r="GQ94" s="132"/>
      <c r="GR94" s="132"/>
      <c r="GS94" s="132"/>
      <c r="GT94" s="132"/>
      <c r="GU94" s="132"/>
      <c r="GV94" s="132"/>
      <c r="GW94" s="132"/>
      <c r="GX94" s="132"/>
      <c r="GY94" s="132"/>
      <c r="GZ94" s="132"/>
      <c r="HA94" s="132"/>
      <c r="HT94" s="132"/>
      <c r="HU94" s="132"/>
      <c r="HV94" s="132"/>
      <c r="HW94" s="132"/>
      <c r="HX94" s="132"/>
      <c r="HY94" s="132"/>
      <c r="HZ94" s="132"/>
      <c r="IA94" s="132"/>
      <c r="IB94" s="132"/>
      <c r="IC94" s="132"/>
      <c r="ID94" s="132"/>
      <c r="IE94" s="132"/>
      <c r="IF94" s="132"/>
      <c r="IG94" s="132"/>
      <c r="IH94" s="132"/>
      <c r="II94" s="132"/>
      <c r="IJ94" s="132"/>
      <c r="IK94" s="132"/>
      <c r="IL94" s="132"/>
      <c r="IM94" s="132"/>
      <c r="IN94" s="132"/>
      <c r="IO94" s="132"/>
      <c r="IP94" s="132"/>
      <c r="IQ94" s="132"/>
      <c r="IR94" s="132"/>
      <c r="IS94" s="132"/>
      <c r="IT94" s="132"/>
      <c r="IU94" s="132"/>
      <c r="IV94" s="132"/>
      <c r="IW94" s="132"/>
      <c r="IX94" s="132"/>
      <c r="IY94" s="132"/>
      <c r="IZ94" s="132"/>
      <c r="JA94" s="132"/>
      <c r="JB94" s="132"/>
      <c r="JC94" s="132"/>
      <c r="JD94" s="132"/>
      <c r="JE94" s="132"/>
      <c r="JG94" s="132"/>
      <c r="JH94" s="132"/>
      <c r="JI94" s="132"/>
      <c r="JJ94" s="132"/>
      <c r="JK94" s="132"/>
      <c r="JL94" s="132"/>
      <c r="JM94" s="132"/>
      <c r="JN94" s="132"/>
      <c r="JO94" s="132"/>
      <c r="JP94" s="132"/>
      <c r="JQ94" s="132"/>
      <c r="JR94" s="132"/>
      <c r="JS94" s="132"/>
      <c r="JT94" s="132"/>
      <c r="JU94" s="132"/>
      <c r="JV94" s="132"/>
      <c r="JW94" s="132"/>
      <c r="JX94" s="132"/>
    </row>
    <row r="95" spans="19:284" ht="15" customHeight="1" x14ac:dyDescent="0.3">
      <c r="S95" s="132"/>
      <c r="AL95" s="132"/>
      <c r="BE95" s="132"/>
      <c r="BX95" s="132"/>
      <c r="CG95" s="132"/>
      <c r="CH95" s="132"/>
      <c r="CI95" s="132"/>
      <c r="CJ95" s="132"/>
      <c r="CK95" s="132"/>
      <c r="CL95" s="132"/>
      <c r="CM95" s="132"/>
      <c r="CN95" s="132"/>
      <c r="CO95" s="132"/>
      <c r="CP95" s="132"/>
      <c r="CQ95" s="132"/>
      <c r="CR95" s="132"/>
      <c r="CS95" s="132"/>
      <c r="CT95" s="132"/>
      <c r="CU95" s="132"/>
      <c r="CV95" s="132"/>
      <c r="CW95" s="132"/>
      <c r="CX95" s="132"/>
      <c r="CY95" s="132"/>
      <c r="CZ95" s="132"/>
      <c r="DA95" s="132"/>
      <c r="DB95" s="132"/>
      <c r="DC95" s="132"/>
      <c r="DD95" s="132"/>
      <c r="DE95" s="132"/>
      <c r="DF95" s="132"/>
      <c r="DG95" s="132"/>
      <c r="DH95" s="132"/>
      <c r="DI95" s="132"/>
      <c r="DJ95" s="132"/>
      <c r="DK95" s="132"/>
      <c r="DL95" s="132"/>
      <c r="DM95" s="132"/>
      <c r="DN95" s="132"/>
      <c r="DO95" s="132"/>
      <c r="DP95" s="132"/>
      <c r="DQ95" s="132"/>
      <c r="DR95" s="132"/>
      <c r="DS95" s="132"/>
      <c r="DT95" s="132"/>
      <c r="DU95" s="132"/>
      <c r="DV95" s="132"/>
      <c r="DW95" s="132"/>
      <c r="DX95" s="132"/>
      <c r="DY95" s="132"/>
      <c r="DZ95" s="132"/>
      <c r="EA95" s="132"/>
      <c r="EB95" s="132"/>
      <c r="EC95" s="132"/>
      <c r="ED95" s="132"/>
      <c r="EE95" s="132"/>
      <c r="EF95" s="132"/>
      <c r="EG95" s="132"/>
      <c r="EH95" s="132"/>
      <c r="EI95" s="132"/>
      <c r="EJ95" s="132"/>
      <c r="EK95" s="132"/>
      <c r="EL95" s="132"/>
      <c r="EM95" s="132"/>
      <c r="EN95" s="132"/>
      <c r="EO95" s="132"/>
      <c r="EP95" s="132"/>
      <c r="EQ95" s="132"/>
      <c r="ER95" s="132"/>
      <c r="ES95" s="132"/>
      <c r="ET95" s="132"/>
      <c r="EU95" s="132"/>
      <c r="EV95" s="132"/>
      <c r="EW95" s="132"/>
      <c r="EX95" s="132"/>
      <c r="EY95" s="132"/>
      <c r="EZ95" s="132"/>
      <c r="FA95" s="132"/>
      <c r="FB95" s="132"/>
      <c r="FC95" s="132"/>
      <c r="FD95" s="132"/>
      <c r="FE95" s="132"/>
      <c r="FF95" s="132"/>
      <c r="FG95" s="132"/>
      <c r="FH95" s="132"/>
      <c r="FI95" s="132"/>
      <c r="FJ95" s="132"/>
      <c r="FK95" s="132"/>
      <c r="FL95" s="132"/>
      <c r="FM95" s="132"/>
      <c r="FN95" s="132"/>
      <c r="FO95" s="132"/>
      <c r="FP95" s="132"/>
      <c r="FQ95" s="132"/>
      <c r="FR95" s="132"/>
      <c r="FS95" s="132"/>
      <c r="FT95" s="132"/>
      <c r="FU95" s="132"/>
      <c r="FV95" s="132"/>
      <c r="FW95" s="132"/>
      <c r="FX95" s="132"/>
      <c r="FY95" s="132"/>
      <c r="FZ95" s="132"/>
      <c r="GA95" s="132"/>
      <c r="GB95" s="132"/>
      <c r="GC95" s="132"/>
      <c r="GD95" s="132"/>
      <c r="GE95" s="132"/>
      <c r="GF95" s="132"/>
      <c r="GG95" s="132"/>
      <c r="GH95" s="132"/>
      <c r="GI95" s="132"/>
      <c r="GJ95" s="132"/>
      <c r="GK95" s="132"/>
      <c r="GL95" s="132"/>
      <c r="GM95" s="132"/>
      <c r="GN95" s="132"/>
      <c r="GO95" s="132"/>
      <c r="GP95" s="132"/>
      <c r="GQ95" s="132"/>
      <c r="GR95" s="132"/>
      <c r="GS95" s="132"/>
      <c r="GT95" s="132"/>
      <c r="GU95" s="132"/>
      <c r="GV95" s="132"/>
      <c r="GW95" s="132"/>
      <c r="GX95" s="132"/>
      <c r="GY95" s="132"/>
      <c r="GZ95" s="132"/>
      <c r="HA95" s="132"/>
      <c r="HT95" s="132"/>
      <c r="HU95" s="132"/>
      <c r="HV95" s="132"/>
      <c r="HW95" s="132"/>
      <c r="HX95" s="132"/>
      <c r="HY95" s="132"/>
      <c r="HZ95" s="132"/>
      <c r="IA95" s="132"/>
      <c r="IB95" s="132"/>
      <c r="IC95" s="132"/>
      <c r="ID95" s="132"/>
      <c r="IE95" s="132"/>
      <c r="IF95" s="132"/>
      <c r="IG95" s="132"/>
      <c r="IH95" s="132"/>
      <c r="II95" s="132"/>
      <c r="IJ95" s="132"/>
      <c r="IK95" s="132"/>
      <c r="IL95" s="132"/>
      <c r="IM95" s="132"/>
      <c r="IN95" s="132"/>
      <c r="IO95" s="132"/>
      <c r="IP95" s="132"/>
      <c r="IQ95" s="132"/>
      <c r="IR95" s="132"/>
      <c r="IS95" s="132"/>
      <c r="IT95" s="132"/>
      <c r="IU95" s="132"/>
      <c r="IV95" s="132"/>
      <c r="IW95" s="132"/>
      <c r="IX95" s="132"/>
      <c r="IY95" s="132"/>
      <c r="IZ95" s="132"/>
      <c r="JA95" s="132"/>
      <c r="JB95" s="132"/>
      <c r="JC95" s="132"/>
      <c r="JD95" s="132"/>
      <c r="JE95" s="132"/>
      <c r="JG95" s="132"/>
      <c r="JH95" s="132"/>
      <c r="JI95" s="132"/>
      <c r="JJ95" s="132"/>
      <c r="JK95" s="132"/>
      <c r="JL95" s="132"/>
      <c r="JM95" s="132"/>
      <c r="JN95" s="132"/>
      <c r="JO95" s="132"/>
      <c r="JP95" s="132"/>
      <c r="JQ95" s="132"/>
      <c r="JR95" s="132"/>
      <c r="JS95" s="132"/>
      <c r="JT95" s="132"/>
      <c r="JU95" s="132"/>
      <c r="JV95" s="132"/>
      <c r="JW95" s="132"/>
      <c r="JX95" s="132"/>
    </row>
    <row r="96" spans="19:284" ht="15" customHeight="1" x14ac:dyDescent="0.3">
      <c r="S96" s="132"/>
      <c r="AL96" s="132"/>
      <c r="BE96" s="132"/>
      <c r="BX96" s="132"/>
      <c r="CG96" s="132"/>
      <c r="CH96" s="132"/>
      <c r="CI96" s="132"/>
      <c r="CJ96" s="132"/>
      <c r="CK96" s="132"/>
      <c r="CL96" s="132"/>
      <c r="CM96" s="132"/>
      <c r="CN96" s="132"/>
      <c r="CO96" s="132"/>
      <c r="CP96" s="132"/>
      <c r="CQ96" s="132"/>
      <c r="CR96" s="132"/>
      <c r="CS96" s="132"/>
      <c r="CT96" s="132"/>
      <c r="CU96" s="132"/>
      <c r="CV96" s="132"/>
      <c r="CW96" s="132"/>
      <c r="CX96" s="132"/>
      <c r="CY96" s="132"/>
      <c r="CZ96" s="132"/>
      <c r="DA96" s="132"/>
      <c r="DB96" s="132"/>
      <c r="DC96" s="132"/>
      <c r="DD96" s="132"/>
      <c r="DE96" s="132"/>
      <c r="DF96" s="132"/>
      <c r="DG96" s="132"/>
      <c r="DH96" s="132"/>
      <c r="DI96" s="132"/>
      <c r="DJ96" s="132"/>
      <c r="DK96" s="132"/>
      <c r="DL96" s="132"/>
      <c r="DM96" s="132"/>
      <c r="DN96" s="132"/>
      <c r="DO96" s="132"/>
      <c r="DP96" s="132"/>
      <c r="DQ96" s="132"/>
      <c r="DR96" s="132"/>
      <c r="DS96" s="132"/>
      <c r="DT96" s="132"/>
      <c r="DU96" s="132"/>
      <c r="DV96" s="132"/>
      <c r="DW96" s="132"/>
      <c r="DX96" s="132"/>
      <c r="DY96" s="132"/>
      <c r="DZ96" s="132"/>
      <c r="EA96" s="132"/>
      <c r="EB96" s="132"/>
      <c r="EC96" s="132"/>
      <c r="ED96" s="132"/>
      <c r="EE96" s="132"/>
      <c r="EF96" s="132"/>
      <c r="EG96" s="132"/>
      <c r="EH96" s="132"/>
      <c r="EI96" s="132"/>
      <c r="EJ96" s="132"/>
      <c r="EK96" s="132"/>
      <c r="EL96" s="132"/>
      <c r="EM96" s="132"/>
      <c r="EN96" s="132"/>
      <c r="EO96" s="132"/>
      <c r="EP96" s="132"/>
      <c r="EQ96" s="132"/>
      <c r="ER96" s="132"/>
      <c r="ES96" s="132"/>
      <c r="ET96" s="132"/>
      <c r="EU96" s="132"/>
      <c r="EV96" s="132"/>
      <c r="EW96" s="132"/>
      <c r="EX96" s="132"/>
      <c r="EY96" s="132"/>
      <c r="EZ96" s="132"/>
      <c r="FA96" s="132"/>
      <c r="FB96" s="132"/>
      <c r="FC96" s="132"/>
      <c r="FD96" s="132"/>
      <c r="FE96" s="132"/>
      <c r="FF96" s="132"/>
      <c r="FG96" s="132"/>
      <c r="FH96" s="132"/>
      <c r="FI96" s="132"/>
      <c r="FJ96" s="132"/>
      <c r="FK96" s="132"/>
      <c r="FL96" s="132"/>
      <c r="FM96" s="132"/>
      <c r="FN96" s="132"/>
      <c r="FO96" s="132"/>
      <c r="FP96" s="132"/>
      <c r="FQ96" s="132"/>
      <c r="FR96" s="132"/>
      <c r="FS96" s="132"/>
      <c r="FT96" s="132"/>
      <c r="FU96" s="132"/>
      <c r="FV96" s="132"/>
      <c r="FW96" s="132"/>
      <c r="FX96" s="132"/>
      <c r="FY96" s="132"/>
      <c r="FZ96" s="132"/>
      <c r="GA96" s="132"/>
      <c r="GB96" s="132"/>
      <c r="GC96" s="132"/>
      <c r="GD96" s="132"/>
      <c r="GE96" s="132"/>
      <c r="GF96" s="132"/>
      <c r="GG96" s="132"/>
      <c r="GH96" s="132"/>
      <c r="GI96" s="132"/>
      <c r="GJ96" s="132"/>
      <c r="GK96" s="132"/>
      <c r="GL96" s="132"/>
      <c r="GM96" s="132"/>
      <c r="GN96" s="132"/>
      <c r="GO96" s="132"/>
      <c r="GP96" s="132"/>
      <c r="GQ96" s="132"/>
      <c r="GR96" s="132"/>
      <c r="GS96" s="132"/>
      <c r="GT96" s="132"/>
      <c r="GU96" s="132"/>
      <c r="GV96" s="132"/>
      <c r="GW96" s="132"/>
      <c r="GX96" s="132"/>
      <c r="GY96" s="132"/>
      <c r="GZ96" s="132"/>
      <c r="HA96" s="132"/>
      <c r="HT96" s="132"/>
      <c r="HU96" s="132"/>
      <c r="HV96" s="132"/>
      <c r="HW96" s="132"/>
      <c r="HX96" s="132"/>
      <c r="HY96" s="132"/>
      <c r="HZ96" s="132"/>
      <c r="IA96" s="132"/>
      <c r="IB96" s="132"/>
      <c r="IC96" s="132"/>
      <c r="ID96" s="132"/>
      <c r="IE96" s="132"/>
      <c r="IF96" s="132"/>
      <c r="IG96" s="132"/>
      <c r="IH96" s="132"/>
      <c r="II96" s="132"/>
      <c r="IJ96" s="132"/>
      <c r="IK96" s="132"/>
      <c r="IL96" s="132"/>
      <c r="IM96" s="132"/>
      <c r="IN96" s="132"/>
      <c r="IO96" s="132"/>
      <c r="IP96" s="132"/>
      <c r="IQ96" s="132"/>
      <c r="IR96" s="132"/>
      <c r="IS96" s="132"/>
      <c r="IT96" s="132"/>
      <c r="IU96" s="132"/>
      <c r="IV96" s="132"/>
      <c r="IW96" s="132"/>
      <c r="IX96" s="132"/>
      <c r="IY96" s="132"/>
      <c r="IZ96" s="132"/>
      <c r="JA96" s="132"/>
      <c r="JB96" s="132"/>
      <c r="JC96" s="132"/>
      <c r="JD96" s="132"/>
      <c r="JE96" s="132"/>
      <c r="JG96" s="132"/>
      <c r="JH96" s="132"/>
      <c r="JI96" s="132"/>
      <c r="JJ96" s="132"/>
      <c r="JK96" s="132"/>
      <c r="JL96" s="132"/>
      <c r="JM96" s="132"/>
      <c r="JN96" s="132"/>
      <c r="JO96" s="132"/>
      <c r="JP96" s="132"/>
      <c r="JQ96" s="132"/>
      <c r="JR96" s="132"/>
      <c r="JS96" s="132"/>
      <c r="JT96" s="132"/>
      <c r="JU96" s="132"/>
      <c r="JV96" s="132"/>
      <c r="JW96" s="132"/>
      <c r="JX96" s="132"/>
    </row>
    <row r="97" spans="19:284" ht="15" customHeight="1" x14ac:dyDescent="0.3">
      <c r="S97" s="132"/>
      <c r="AL97" s="132"/>
      <c r="BE97" s="132"/>
      <c r="BX97" s="132"/>
      <c r="CG97" s="132"/>
      <c r="CH97" s="132"/>
      <c r="CI97" s="132"/>
      <c r="CJ97" s="132"/>
      <c r="CK97" s="132"/>
      <c r="CL97" s="132"/>
      <c r="CM97" s="132"/>
      <c r="CN97" s="132"/>
      <c r="CO97" s="132"/>
      <c r="CP97" s="132"/>
      <c r="CQ97" s="132"/>
      <c r="CR97" s="132"/>
      <c r="CS97" s="132"/>
      <c r="CT97" s="132"/>
      <c r="CU97" s="132"/>
      <c r="CV97" s="132"/>
      <c r="CW97" s="132"/>
      <c r="CX97" s="132"/>
      <c r="CY97" s="132"/>
      <c r="CZ97" s="132"/>
      <c r="DA97" s="132"/>
      <c r="DB97" s="132"/>
      <c r="DC97" s="132"/>
      <c r="DD97" s="132"/>
      <c r="DE97" s="132"/>
      <c r="DF97" s="132"/>
      <c r="DG97" s="132"/>
      <c r="DH97" s="132"/>
      <c r="DI97" s="132"/>
      <c r="DJ97" s="132"/>
      <c r="DK97" s="132"/>
      <c r="DL97" s="132"/>
      <c r="DM97" s="132"/>
      <c r="DN97" s="132"/>
      <c r="DO97" s="132"/>
      <c r="DP97" s="132"/>
      <c r="DQ97" s="132"/>
      <c r="DR97" s="132"/>
      <c r="DS97" s="132"/>
      <c r="DT97" s="132"/>
      <c r="DU97" s="132"/>
      <c r="DV97" s="132"/>
      <c r="DW97" s="132"/>
      <c r="DX97" s="132"/>
      <c r="DY97" s="132"/>
      <c r="DZ97" s="132"/>
      <c r="EA97" s="132"/>
      <c r="EB97" s="132"/>
      <c r="EC97" s="132"/>
      <c r="ED97" s="132"/>
      <c r="EE97" s="132"/>
      <c r="EF97" s="132"/>
      <c r="EG97" s="132"/>
      <c r="EH97" s="132"/>
      <c r="EI97" s="132"/>
      <c r="EJ97" s="132"/>
      <c r="EK97" s="132"/>
      <c r="EL97" s="132"/>
      <c r="EM97" s="132"/>
      <c r="EN97" s="132"/>
      <c r="EO97" s="132"/>
      <c r="EP97" s="132"/>
      <c r="EQ97" s="132"/>
      <c r="ER97" s="132"/>
      <c r="ES97" s="132"/>
      <c r="ET97" s="132"/>
      <c r="EU97" s="132"/>
      <c r="EV97" s="132"/>
      <c r="EW97" s="132"/>
      <c r="EX97" s="132"/>
      <c r="EY97" s="132"/>
      <c r="EZ97" s="132"/>
      <c r="FA97" s="132"/>
      <c r="FB97" s="132"/>
      <c r="FC97" s="132"/>
      <c r="FD97" s="132"/>
      <c r="FE97" s="132"/>
      <c r="FF97" s="132"/>
      <c r="FG97" s="132"/>
      <c r="FH97" s="132"/>
      <c r="FI97" s="132"/>
      <c r="FJ97" s="132"/>
      <c r="FK97" s="132"/>
      <c r="FL97" s="132"/>
      <c r="FM97" s="132"/>
      <c r="FN97" s="132"/>
      <c r="FO97" s="132"/>
      <c r="FP97" s="132"/>
      <c r="FQ97" s="132"/>
      <c r="FR97" s="132"/>
      <c r="FS97" s="132"/>
      <c r="FT97" s="132"/>
      <c r="FU97" s="132"/>
      <c r="FV97" s="132"/>
      <c r="FW97" s="132"/>
      <c r="FX97" s="132"/>
      <c r="FY97" s="132"/>
      <c r="FZ97" s="132"/>
      <c r="GA97" s="132"/>
      <c r="GB97" s="132"/>
      <c r="GC97" s="132"/>
      <c r="GD97" s="132"/>
      <c r="GE97" s="132"/>
      <c r="GF97" s="132"/>
      <c r="GG97" s="132"/>
      <c r="GH97" s="132"/>
      <c r="GI97" s="132"/>
      <c r="GJ97" s="132"/>
      <c r="GK97" s="132"/>
      <c r="GL97" s="132"/>
      <c r="GM97" s="132"/>
      <c r="GN97" s="132"/>
      <c r="GO97" s="132"/>
      <c r="GP97" s="132"/>
      <c r="GQ97" s="132"/>
      <c r="GR97" s="132"/>
      <c r="GS97" s="132"/>
      <c r="GT97" s="132"/>
      <c r="GU97" s="132"/>
      <c r="GV97" s="132"/>
      <c r="GW97" s="132"/>
      <c r="GX97" s="132"/>
      <c r="GY97" s="132"/>
      <c r="GZ97" s="132"/>
      <c r="HA97" s="132"/>
      <c r="HT97" s="132"/>
      <c r="HU97" s="132"/>
      <c r="HV97" s="132"/>
      <c r="HW97" s="132"/>
      <c r="HX97" s="132"/>
      <c r="HY97" s="132"/>
      <c r="HZ97" s="132"/>
      <c r="IA97" s="132"/>
      <c r="IB97" s="132"/>
      <c r="IC97" s="132"/>
      <c r="ID97" s="132"/>
      <c r="IE97" s="132"/>
      <c r="IF97" s="132"/>
      <c r="IG97" s="132"/>
      <c r="IH97" s="132"/>
      <c r="II97" s="132"/>
      <c r="IJ97" s="132"/>
      <c r="IK97" s="132"/>
      <c r="IL97" s="132"/>
      <c r="IM97" s="132"/>
      <c r="IN97" s="132"/>
      <c r="IO97" s="132"/>
      <c r="IP97" s="132"/>
      <c r="IQ97" s="132"/>
      <c r="IR97" s="132"/>
      <c r="IS97" s="132"/>
      <c r="IT97" s="132"/>
      <c r="IU97" s="132"/>
      <c r="IV97" s="132"/>
      <c r="IW97" s="132"/>
      <c r="IX97" s="132"/>
      <c r="IY97" s="132"/>
      <c r="IZ97" s="132"/>
      <c r="JA97" s="132"/>
      <c r="JB97" s="132"/>
      <c r="JC97" s="132"/>
      <c r="JD97" s="132"/>
      <c r="JE97" s="132"/>
      <c r="JG97" s="132"/>
      <c r="JH97" s="132"/>
      <c r="JI97" s="132"/>
      <c r="JJ97" s="132"/>
      <c r="JK97" s="132"/>
      <c r="JL97" s="132"/>
      <c r="JM97" s="132"/>
      <c r="JN97" s="132"/>
      <c r="JO97" s="132"/>
      <c r="JP97" s="132"/>
      <c r="JQ97" s="132"/>
      <c r="JR97" s="132"/>
      <c r="JS97" s="132"/>
      <c r="JT97" s="132"/>
      <c r="JU97" s="132"/>
      <c r="JV97" s="132"/>
      <c r="JW97" s="132"/>
      <c r="JX97" s="132"/>
    </row>
    <row r="98" spans="19:284" ht="15" customHeight="1" x14ac:dyDescent="0.3">
      <c r="S98" s="132"/>
      <c r="AL98" s="132"/>
      <c r="BE98" s="132"/>
      <c r="BX98" s="132"/>
      <c r="CG98" s="132"/>
      <c r="CH98" s="132"/>
      <c r="CI98" s="132"/>
      <c r="CJ98" s="132"/>
      <c r="CK98" s="132"/>
      <c r="CL98" s="132"/>
      <c r="CM98" s="132"/>
      <c r="CN98" s="132"/>
      <c r="CO98" s="132"/>
      <c r="CP98" s="132"/>
      <c r="CQ98" s="132"/>
      <c r="CR98" s="132"/>
      <c r="CS98" s="132"/>
      <c r="CT98" s="132"/>
      <c r="CU98" s="132"/>
      <c r="CV98" s="132"/>
      <c r="CW98" s="132"/>
      <c r="CX98" s="132"/>
      <c r="CY98" s="132"/>
      <c r="CZ98" s="132"/>
      <c r="DA98" s="132"/>
      <c r="DB98" s="132"/>
      <c r="DC98" s="132"/>
      <c r="DD98" s="132"/>
      <c r="DE98" s="132"/>
      <c r="DF98" s="132"/>
      <c r="DG98" s="132"/>
      <c r="DH98" s="132"/>
      <c r="DI98" s="132"/>
      <c r="DJ98" s="132"/>
      <c r="DK98" s="132"/>
      <c r="DL98" s="132"/>
      <c r="DM98" s="132"/>
      <c r="DN98" s="132"/>
      <c r="DO98" s="132"/>
      <c r="DP98" s="132"/>
      <c r="DQ98" s="132"/>
      <c r="DR98" s="132"/>
      <c r="DS98" s="132"/>
      <c r="DT98" s="132"/>
      <c r="DU98" s="132"/>
      <c r="DV98" s="132"/>
      <c r="DW98" s="132"/>
      <c r="DX98" s="132"/>
      <c r="DY98" s="132"/>
      <c r="DZ98" s="132"/>
      <c r="EA98" s="132"/>
      <c r="EB98" s="132"/>
      <c r="EC98" s="132"/>
      <c r="ED98" s="132"/>
      <c r="EE98" s="132"/>
      <c r="EF98" s="132"/>
      <c r="EG98" s="132"/>
      <c r="EH98" s="132"/>
      <c r="EI98" s="132"/>
      <c r="EJ98" s="132"/>
      <c r="EK98" s="132"/>
      <c r="EL98" s="132"/>
      <c r="EM98" s="132"/>
      <c r="EN98" s="132"/>
      <c r="EO98" s="132"/>
      <c r="EP98" s="132"/>
      <c r="EQ98" s="132"/>
      <c r="ER98" s="132"/>
      <c r="ES98" s="132"/>
      <c r="ET98" s="132"/>
      <c r="EU98" s="132"/>
      <c r="EV98" s="132"/>
      <c r="EW98" s="132"/>
      <c r="EX98" s="132"/>
      <c r="EY98" s="132"/>
      <c r="EZ98" s="132"/>
      <c r="FA98" s="132"/>
      <c r="FB98" s="132"/>
      <c r="FC98" s="132"/>
      <c r="FD98" s="132"/>
      <c r="FE98" s="132"/>
      <c r="FF98" s="132"/>
      <c r="FG98" s="132"/>
      <c r="FH98" s="132"/>
      <c r="FI98" s="132"/>
      <c r="FJ98" s="132"/>
      <c r="FK98" s="132"/>
      <c r="FL98" s="132"/>
      <c r="FM98" s="132"/>
      <c r="FN98" s="132"/>
      <c r="FO98" s="132"/>
      <c r="FP98" s="132"/>
      <c r="FQ98" s="132"/>
      <c r="FR98" s="132"/>
      <c r="FS98" s="132"/>
      <c r="FT98" s="132"/>
      <c r="FU98" s="132"/>
      <c r="FV98" s="132"/>
      <c r="FW98" s="132"/>
      <c r="FX98" s="132"/>
      <c r="FY98" s="132"/>
      <c r="FZ98" s="132"/>
      <c r="GA98" s="132"/>
      <c r="GB98" s="132"/>
      <c r="GC98" s="132"/>
      <c r="GD98" s="132"/>
      <c r="GE98" s="132"/>
      <c r="GF98" s="132"/>
      <c r="GG98" s="132"/>
      <c r="GH98" s="132"/>
      <c r="GI98" s="132"/>
      <c r="GJ98" s="132"/>
      <c r="GK98" s="132"/>
      <c r="GL98" s="132"/>
      <c r="GM98" s="132"/>
      <c r="GN98" s="132"/>
      <c r="GO98" s="132"/>
      <c r="GP98" s="132"/>
      <c r="GQ98" s="132"/>
      <c r="GR98" s="132"/>
      <c r="GS98" s="132"/>
      <c r="GT98" s="132"/>
      <c r="GU98" s="132"/>
      <c r="GV98" s="132"/>
      <c r="GW98" s="132"/>
      <c r="GX98" s="132"/>
      <c r="GY98" s="132"/>
      <c r="GZ98" s="132"/>
      <c r="HA98" s="132"/>
      <c r="HT98" s="132"/>
      <c r="HU98" s="132"/>
      <c r="HV98" s="132"/>
      <c r="HW98" s="132"/>
      <c r="HX98" s="132"/>
      <c r="HY98" s="132"/>
      <c r="HZ98" s="132"/>
      <c r="IA98" s="132"/>
      <c r="IB98" s="132"/>
      <c r="IC98" s="132"/>
      <c r="ID98" s="132"/>
      <c r="IE98" s="132"/>
      <c r="IF98" s="132"/>
      <c r="IG98" s="132"/>
      <c r="IH98" s="132"/>
      <c r="II98" s="132"/>
      <c r="IJ98" s="132"/>
      <c r="IK98" s="132"/>
      <c r="IL98" s="132"/>
      <c r="IM98" s="132"/>
      <c r="IN98" s="132"/>
      <c r="IO98" s="132"/>
      <c r="IP98" s="132"/>
      <c r="IQ98" s="132"/>
      <c r="IR98" s="132"/>
      <c r="IS98" s="132"/>
      <c r="IT98" s="132"/>
      <c r="IU98" s="132"/>
      <c r="IV98" s="132"/>
      <c r="IW98" s="132"/>
      <c r="IX98" s="132"/>
      <c r="IY98" s="132"/>
      <c r="IZ98" s="132"/>
      <c r="JA98" s="132"/>
      <c r="JB98" s="132"/>
      <c r="JC98" s="132"/>
      <c r="JD98" s="132"/>
      <c r="JE98" s="132"/>
      <c r="JG98" s="132"/>
      <c r="JH98" s="132"/>
      <c r="JI98" s="132"/>
      <c r="JJ98" s="132"/>
      <c r="JK98" s="132"/>
      <c r="JL98" s="132"/>
      <c r="JM98" s="132"/>
      <c r="JN98" s="132"/>
      <c r="JO98" s="132"/>
      <c r="JP98" s="132"/>
      <c r="JQ98" s="132"/>
      <c r="JR98" s="132"/>
      <c r="JS98" s="132"/>
      <c r="JT98" s="132"/>
      <c r="JU98" s="132"/>
      <c r="JV98" s="132"/>
      <c r="JW98" s="132"/>
      <c r="JX98" s="132"/>
    </row>
    <row r="99" spans="19:284" ht="15" customHeight="1" x14ac:dyDescent="0.3">
      <c r="S99" s="132"/>
      <c r="AL99" s="132"/>
      <c r="BE99" s="132"/>
      <c r="BX99" s="132"/>
      <c r="CG99" s="132"/>
      <c r="CH99" s="132"/>
      <c r="CI99" s="132"/>
      <c r="CJ99" s="132"/>
      <c r="CK99" s="132"/>
      <c r="CL99" s="132"/>
      <c r="CM99" s="132"/>
      <c r="CN99" s="132"/>
      <c r="CO99" s="132"/>
      <c r="CP99" s="132"/>
      <c r="CQ99" s="132"/>
      <c r="CR99" s="132"/>
      <c r="CS99" s="132"/>
      <c r="CT99" s="132"/>
      <c r="CU99" s="132"/>
      <c r="CV99" s="132"/>
      <c r="CW99" s="132"/>
      <c r="CX99" s="132"/>
      <c r="CY99" s="132"/>
      <c r="CZ99" s="132"/>
      <c r="DA99" s="132"/>
      <c r="DB99" s="132"/>
      <c r="DC99" s="132"/>
      <c r="DD99" s="132"/>
      <c r="DE99" s="132"/>
      <c r="DF99" s="132"/>
      <c r="DG99" s="132"/>
      <c r="DH99" s="132"/>
      <c r="DI99" s="132"/>
      <c r="DJ99" s="132"/>
      <c r="DK99" s="132"/>
      <c r="DL99" s="132"/>
      <c r="DM99" s="132"/>
      <c r="DN99" s="132"/>
      <c r="DO99" s="132"/>
      <c r="DP99" s="132"/>
      <c r="DQ99" s="132"/>
      <c r="DR99" s="132"/>
      <c r="DS99" s="132"/>
      <c r="DT99" s="132"/>
      <c r="DU99" s="132"/>
      <c r="DV99" s="132"/>
      <c r="DW99" s="132"/>
      <c r="DX99" s="132"/>
      <c r="DY99" s="132"/>
      <c r="DZ99" s="132"/>
      <c r="EA99" s="132"/>
      <c r="EB99" s="132"/>
      <c r="EC99" s="132"/>
      <c r="ED99" s="132"/>
      <c r="EE99" s="132"/>
      <c r="EF99" s="132"/>
      <c r="EG99" s="132"/>
      <c r="EH99" s="132"/>
      <c r="EI99" s="132"/>
      <c r="EJ99" s="132"/>
      <c r="EK99" s="132"/>
      <c r="EL99" s="132"/>
      <c r="EM99" s="132"/>
      <c r="EN99" s="132"/>
      <c r="EO99" s="132"/>
      <c r="EP99" s="132"/>
      <c r="EQ99" s="132"/>
      <c r="ER99" s="132"/>
      <c r="ES99" s="132"/>
      <c r="ET99" s="132"/>
      <c r="EU99" s="132"/>
      <c r="EV99" s="132"/>
      <c r="EW99" s="132"/>
      <c r="EX99" s="132"/>
      <c r="EY99" s="132"/>
      <c r="EZ99" s="132"/>
      <c r="FA99" s="132"/>
      <c r="FB99" s="132"/>
      <c r="FC99" s="132"/>
      <c r="FD99" s="132"/>
      <c r="FE99" s="132"/>
      <c r="FF99" s="132"/>
      <c r="FG99" s="132"/>
      <c r="FH99" s="132"/>
      <c r="FI99" s="132"/>
      <c r="FJ99" s="132"/>
      <c r="FK99" s="132"/>
      <c r="FL99" s="132"/>
      <c r="FM99" s="132"/>
      <c r="FN99" s="132"/>
      <c r="FO99" s="132"/>
      <c r="FP99" s="132"/>
      <c r="FQ99" s="132"/>
      <c r="FR99" s="132"/>
      <c r="FS99" s="132"/>
      <c r="FT99" s="132"/>
      <c r="FU99" s="132"/>
      <c r="FV99" s="132"/>
      <c r="FW99" s="132"/>
      <c r="FX99" s="132"/>
      <c r="FY99" s="132"/>
      <c r="FZ99" s="132"/>
      <c r="GA99" s="132"/>
      <c r="GB99" s="132"/>
      <c r="GC99" s="132"/>
      <c r="GD99" s="132"/>
      <c r="GE99" s="132"/>
      <c r="GF99" s="132"/>
      <c r="GG99" s="132"/>
      <c r="GH99" s="132"/>
      <c r="GI99" s="132"/>
      <c r="GJ99" s="132"/>
      <c r="GK99" s="132"/>
      <c r="GL99" s="132"/>
      <c r="GM99" s="132"/>
      <c r="GN99" s="132"/>
      <c r="GO99" s="132"/>
      <c r="GP99" s="132"/>
      <c r="GQ99" s="132"/>
      <c r="GR99" s="132"/>
      <c r="GS99" s="132"/>
      <c r="GT99" s="132"/>
      <c r="GU99" s="132"/>
      <c r="GV99" s="132"/>
      <c r="GW99" s="132"/>
      <c r="GX99" s="132"/>
      <c r="GY99" s="132"/>
      <c r="GZ99" s="132"/>
      <c r="HA99" s="132"/>
      <c r="HT99" s="132"/>
      <c r="HU99" s="132"/>
      <c r="HV99" s="132"/>
      <c r="HW99" s="132"/>
      <c r="HX99" s="132"/>
      <c r="HY99" s="132"/>
      <c r="HZ99" s="132"/>
      <c r="IA99" s="132"/>
      <c r="IB99" s="132"/>
      <c r="IC99" s="132"/>
      <c r="ID99" s="132"/>
      <c r="IE99" s="132"/>
      <c r="IF99" s="132"/>
      <c r="IG99" s="132"/>
      <c r="IH99" s="132"/>
      <c r="II99" s="132"/>
      <c r="IJ99" s="132"/>
      <c r="IK99" s="132"/>
      <c r="IL99" s="132"/>
      <c r="IM99" s="132"/>
      <c r="IN99" s="132"/>
      <c r="IO99" s="132"/>
      <c r="IP99" s="132"/>
      <c r="IQ99" s="132"/>
      <c r="IR99" s="132"/>
      <c r="IS99" s="132"/>
      <c r="IT99" s="132"/>
      <c r="IU99" s="132"/>
      <c r="IV99" s="132"/>
      <c r="IW99" s="132"/>
      <c r="IX99" s="132"/>
      <c r="IY99" s="132"/>
      <c r="IZ99" s="132"/>
      <c r="JA99" s="132"/>
      <c r="JB99" s="132"/>
      <c r="JC99" s="132"/>
      <c r="JD99" s="132"/>
      <c r="JE99" s="132"/>
      <c r="JG99" s="132"/>
      <c r="JH99" s="132"/>
      <c r="JI99" s="132"/>
      <c r="JJ99" s="132"/>
      <c r="JK99" s="132"/>
      <c r="JL99" s="132"/>
      <c r="JM99" s="132"/>
      <c r="JN99" s="132"/>
      <c r="JO99" s="132"/>
      <c r="JP99" s="132"/>
      <c r="JQ99" s="132"/>
      <c r="JR99" s="132"/>
      <c r="JS99" s="132"/>
      <c r="JT99" s="132"/>
      <c r="JU99" s="132"/>
      <c r="JV99" s="132"/>
      <c r="JW99" s="132"/>
      <c r="JX99" s="132"/>
    </row>
    <row r="100" spans="19:284" ht="15" customHeight="1" x14ac:dyDescent="0.3">
      <c r="S100" s="132"/>
      <c r="AL100" s="132"/>
      <c r="BE100" s="132"/>
      <c r="BX100" s="132"/>
      <c r="CG100" s="132"/>
      <c r="CH100" s="132"/>
      <c r="CI100" s="132"/>
      <c r="CJ100" s="132"/>
      <c r="CK100" s="132"/>
      <c r="CL100" s="132"/>
      <c r="CM100" s="132"/>
      <c r="CN100" s="132"/>
      <c r="CO100" s="132"/>
      <c r="CP100" s="132"/>
      <c r="CQ100" s="132"/>
      <c r="CR100" s="132"/>
      <c r="CS100" s="132"/>
      <c r="CT100" s="132"/>
      <c r="CU100" s="132"/>
      <c r="CV100" s="132"/>
      <c r="CW100" s="132"/>
      <c r="CX100" s="132"/>
      <c r="CY100" s="132"/>
      <c r="CZ100" s="132"/>
      <c r="DA100" s="132"/>
      <c r="DB100" s="132"/>
      <c r="DC100" s="132"/>
      <c r="DD100" s="132"/>
      <c r="DE100" s="132"/>
      <c r="DF100" s="132"/>
      <c r="DG100" s="132"/>
      <c r="DH100" s="132"/>
      <c r="DI100" s="132"/>
      <c r="DJ100" s="132"/>
      <c r="DK100" s="132"/>
      <c r="DL100" s="132"/>
      <c r="DM100" s="132"/>
      <c r="DN100" s="132"/>
      <c r="DO100" s="132"/>
      <c r="DP100" s="132"/>
      <c r="DQ100" s="132"/>
      <c r="DR100" s="132"/>
      <c r="DS100" s="132"/>
      <c r="DT100" s="132"/>
      <c r="DU100" s="132"/>
      <c r="DV100" s="132"/>
      <c r="DW100" s="132"/>
      <c r="DX100" s="132"/>
      <c r="DY100" s="132"/>
      <c r="DZ100" s="132"/>
      <c r="EA100" s="132"/>
      <c r="EB100" s="132"/>
      <c r="EC100" s="132"/>
      <c r="ED100" s="132"/>
      <c r="EE100" s="132"/>
      <c r="EF100" s="132"/>
      <c r="EG100" s="132"/>
      <c r="EH100" s="132"/>
      <c r="EI100" s="132"/>
      <c r="EJ100" s="132"/>
      <c r="EK100" s="132"/>
      <c r="EL100" s="132"/>
      <c r="EM100" s="132"/>
      <c r="EN100" s="132"/>
      <c r="EO100" s="132"/>
      <c r="EP100" s="132"/>
      <c r="EQ100" s="132"/>
      <c r="ER100" s="132"/>
      <c r="ES100" s="132"/>
      <c r="ET100" s="132"/>
      <c r="EU100" s="132"/>
      <c r="EV100" s="132"/>
      <c r="EW100" s="132"/>
      <c r="EX100" s="132"/>
      <c r="EY100" s="132"/>
      <c r="EZ100" s="132"/>
      <c r="FA100" s="132"/>
      <c r="FB100" s="132"/>
      <c r="FC100" s="132"/>
      <c r="FD100" s="132"/>
      <c r="FE100" s="132"/>
      <c r="FF100" s="132"/>
      <c r="FG100" s="132"/>
      <c r="FH100" s="132"/>
      <c r="FI100" s="132"/>
      <c r="FJ100" s="132"/>
      <c r="FK100" s="132"/>
      <c r="FL100" s="132"/>
      <c r="FM100" s="132"/>
      <c r="FN100" s="132"/>
      <c r="FO100" s="132"/>
      <c r="FP100" s="132"/>
      <c r="FQ100" s="132"/>
      <c r="FR100" s="132"/>
      <c r="FS100" s="132"/>
      <c r="FT100" s="132"/>
      <c r="FU100" s="132"/>
      <c r="FV100" s="132"/>
      <c r="FW100" s="132"/>
      <c r="FX100" s="132"/>
      <c r="FY100" s="132"/>
      <c r="FZ100" s="132"/>
      <c r="GA100" s="132"/>
      <c r="GB100" s="132"/>
      <c r="GC100" s="132"/>
      <c r="GD100" s="132"/>
      <c r="GE100" s="132"/>
      <c r="GF100" s="132"/>
      <c r="GG100" s="132"/>
      <c r="GH100" s="132"/>
      <c r="GI100" s="132"/>
      <c r="GJ100" s="132"/>
      <c r="GK100" s="132"/>
      <c r="GL100" s="132"/>
      <c r="GM100" s="132"/>
      <c r="GN100" s="132"/>
      <c r="GO100" s="132"/>
      <c r="GP100" s="132"/>
      <c r="GQ100" s="132"/>
      <c r="GR100" s="132"/>
      <c r="GS100" s="132"/>
      <c r="GT100" s="132"/>
      <c r="GU100" s="132"/>
      <c r="GV100" s="132"/>
      <c r="GW100" s="132"/>
      <c r="GX100" s="132"/>
      <c r="GY100" s="132"/>
      <c r="GZ100" s="132"/>
      <c r="HA100" s="132"/>
      <c r="HB100" s="132"/>
      <c r="HC100" s="132"/>
      <c r="HD100" s="132"/>
      <c r="HE100" s="132"/>
      <c r="HF100" s="132"/>
      <c r="HG100" s="132"/>
      <c r="HH100" s="132"/>
      <c r="HI100" s="132"/>
      <c r="HJ100" s="132"/>
      <c r="HK100" s="132"/>
      <c r="HL100" s="132"/>
      <c r="HM100" s="132"/>
      <c r="HN100" s="132"/>
      <c r="HO100" s="132"/>
      <c r="HP100" s="132"/>
      <c r="HQ100" s="132"/>
      <c r="HR100" s="132"/>
      <c r="HS100" s="132"/>
      <c r="HT100" s="132"/>
      <c r="HU100" s="132"/>
      <c r="HV100" s="132"/>
      <c r="HW100" s="132"/>
      <c r="HX100" s="132"/>
      <c r="HY100" s="132"/>
      <c r="HZ100" s="132"/>
      <c r="IA100" s="132"/>
      <c r="IB100" s="132"/>
      <c r="IC100" s="132"/>
      <c r="ID100" s="132"/>
      <c r="IE100" s="132"/>
      <c r="IF100" s="132"/>
      <c r="IG100" s="132"/>
      <c r="IH100" s="132"/>
      <c r="II100" s="132"/>
      <c r="IJ100" s="132"/>
      <c r="IK100" s="132"/>
      <c r="IL100" s="132"/>
      <c r="IM100" s="132"/>
      <c r="IN100" s="132"/>
      <c r="IO100" s="132"/>
      <c r="IP100" s="132"/>
      <c r="IQ100" s="132"/>
      <c r="IR100" s="132"/>
      <c r="IS100" s="132"/>
      <c r="IT100" s="132"/>
      <c r="IU100" s="132"/>
      <c r="IV100" s="132"/>
      <c r="IW100" s="132"/>
      <c r="IX100" s="132"/>
      <c r="IY100" s="132"/>
      <c r="IZ100" s="132"/>
      <c r="JA100" s="132"/>
      <c r="JB100" s="132"/>
      <c r="JC100" s="132"/>
      <c r="JD100" s="132"/>
      <c r="JE100" s="132"/>
      <c r="JG100" s="132"/>
      <c r="JH100" s="132"/>
      <c r="JI100" s="132"/>
      <c r="JJ100" s="132"/>
      <c r="JK100" s="132"/>
      <c r="JL100" s="132"/>
      <c r="JM100" s="132"/>
      <c r="JN100" s="132"/>
      <c r="JO100" s="132"/>
      <c r="JP100" s="132"/>
      <c r="JQ100" s="132"/>
      <c r="JR100" s="132"/>
      <c r="JS100" s="132"/>
      <c r="JT100" s="132"/>
      <c r="JU100" s="132"/>
      <c r="JV100" s="132"/>
      <c r="JW100" s="132"/>
      <c r="JX100" s="132"/>
    </row>
    <row r="101" spans="19:284" ht="15" customHeight="1" x14ac:dyDescent="0.3">
      <c r="S101" s="132"/>
      <c r="AL101" s="132"/>
      <c r="BE101" s="132"/>
      <c r="BX101" s="132"/>
      <c r="CG101" s="132"/>
      <c r="CH101" s="132"/>
      <c r="CI101" s="132"/>
      <c r="CJ101" s="132"/>
      <c r="CK101" s="132"/>
      <c r="CL101" s="132"/>
      <c r="CM101" s="132"/>
      <c r="CN101" s="132"/>
      <c r="CO101" s="132"/>
      <c r="CP101" s="132"/>
      <c r="CQ101" s="132"/>
      <c r="CR101" s="132"/>
      <c r="CS101" s="132"/>
      <c r="CT101" s="132"/>
      <c r="CU101" s="132"/>
      <c r="CV101" s="132"/>
      <c r="CW101" s="132"/>
      <c r="CX101" s="132"/>
      <c r="CY101" s="132"/>
      <c r="CZ101" s="132"/>
      <c r="DA101" s="132"/>
      <c r="DB101" s="132"/>
      <c r="DC101" s="132"/>
      <c r="DD101" s="132"/>
      <c r="DE101" s="132"/>
      <c r="DF101" s="132"/>
      <c r="DG101" s="132"/>
      <c r="DH101" s="132"/>
      <c r="DI101" s="132"/>
      <c r="DJ101" s="132"/>
      <c r="DK101" s="132"/>
      <c r="DL101" s="132"/>
      <c r="DM101" s="132"/>
      <c r="DN101" s="132"/>
      <c r="DO101" s="132"/>
      <c r="DP101" s="132"/>
      <c r="DQ101" s="132"/>
      <c r="DR101" s="132"/>
      <c r="DS101" s="132"/>
      <c r="DT101" s="132"/>
      <c r="DU101" s="132"/>
      <c r="DV101" s="132"/>
      <c r="DW101" s="132"/>
      <c r="DX101" s="132"/>
      <c r="DY101" s="132"/>
      <c r="DZ101" s="132"/>
      <c r="EA101" s="132"/>
      <c r="EB101" s="132"/>
      <c r="EC101" s="132"/>
      <c r="ED101" s="132"/>
      <c r="EE101" s="132"/>
      <c r="EF101" s="132"/>
      <c r="EG101" s="132"/>
      <c r="EH101" s="132"/>
      <c r="EI101" s="132"/>
      <c r="EJ101" s="132"/>
      <c r="EK101" s="132"/>
      <c r="EL101" s="132"/>
      <c r="EM101" s="132"/>
      <c r="EN101" s="132"/>
      <c r="EO101" s="132"/>
      <c r="EP101" s="132"/>
      <c r="EQ101" s="132"/>
      <c r="ER101" s="132"/>
      <c r="ES101" s="132"/>
      <c r="ET101" s="132"/>
      <c r="EU101" s="132"/>
      <c r="EV101" s="132"/>
      <c r="EW101" s="132"/>
      <c r="EX101" s="132"/>
      <c r="EY101" s="132"/>
      <c r="EZ101" s="132"/>
      <c r="FA101" s="132"/>
      <c r="FB101" s="132"/>
      <c r="FC101" s="132"/>
      <c r="FD101" s="132"/>
      <c r="FE101" s="132"/>
      <c r="FF101" s="132"/>
      <c r="FG101" s="132"/>
      <c r="FH101" s="132"/>
      <c r="FI101" s="132"/>
      <c r="FJ101" s="132"/>
      <c r="FK101" s="132"/>
      <c r="FL101" s="132"/>
      <c r="FM101" s="132"/>
      <c r="FN101" s="132"/>
      <c r="FO101" s="132"/>
      <c r="FP101" s="132"/>
      <c r="FQ101" s="132"/>
      <c r="FR101" s="132"/>
      <c r="FS101" s="132"/>
      <c r="FT101" s="132"/>
      <c r="FU101" s="132"/>
      <c r="FV101" s="132"/>
      <c r="FW101" s="132"/>
      <c r="FX101" s="132"/>
      <c r="FY101" s="132"/>
      <c r="FZ101" s="132"/>
      <c r="GA101" s="132"/>
      <c r="GB101" s="132"/>
      <c r="GC101" s="132"/>
      <c r="GD101" s="132"/>
      <c r="GE101" s="132"/>
      <c r="GF101" s="132"/>
      <c r="GG101" s="132"/>
      <c r="GH101" s="132"/>
      <c r="GI101" s="132"/>
      <c r="GJ101" s="132"/>
      <c r="GK101" s="132"/>
      <c r="GL101" s="132"/>
      <c r="GM101" s="132"/>
      <c r="GN101" s="132"/>
      <c r="GO101" s="132"/>
      <c r="GP101" s="132"/>
      <c r="GQ101" s="132"/>
      <c r="GR101" s="132"/>
      <c r="GS101" s="132"/>
      <c r="GT101" s="132"/>
      <c r="GU101" s="132"/>
      <c r="GV101" s="132"/>
      <c r="GW101" s="132"/>
      <c r="GX101" s="132"/>
      <c r="GY101" s="132"/>
      <c r="GZ101" s="132"/>
      <c r="HA101" s="132"/>
      <c r="HB101" s="132"/>
      <c r="HC101" s="132"/>
      <c r="HD101" s="132"/>
      <c r="HE101" s="132"/>
      <c r="HF101" s="132"/>
      <c r="HG101" s="132"/>
      <c r="HH101" s="132"/>
      <c r="HI101" s="132"/>
      <c r="HJ101" s="132"/>
      <c r="HK101" s="132"/>
      <c r="HL101" s="132"/>
      <c r="HM101" s="132"/>
      <c r="HN101" s="132"/>
      <c r="HO101" s="132"/>
      <c r="HP101" s="132"/>
      <c r="HQ101" s="132"/>
      <c r="HR101" s="132"/>
      <c r="HS101" s="132"/>
      <c r="HT101" s="132"/>
      <c r="HU101" s="132"/>
      <c r="HV101" s="132"/>
      <c r="HW101" s="132"/>
      <c r="HX101" s="132"/>
      <c r="HY101" s="132"/>
      <c r="HZ101" s="132"/>
      <c r="IA101" s="132"/>
      <c r="IB101" s="132"/>
      <c r="IC101" s="132"/>
      <c r="ID101" s="132"/>
      <c r="IE101" s="132"/>
      <c r="IF101" s="132"/>
      <c r="IG101" s="132"/>
      <c r="IH101" s="132"/>
      <c r="II101" s="132"/>
      <c r="IJ101" s="132"/>
      <c r="IK101" s="132"/>
      <c r="IL101" s="132"/>
      <c r="IM101" s="132"/>
      <c r="IN101" s="132"/>
      <c r="IO101" s="132"/>
      <c r="IP101" s="132"/>
      <c r="IQ101" s="132"/>
      <c r="IR101" s="132"/>
      <c r="IS101" s="132"/>
      <c r="IT101" s="132"/>
      <c r="IU101" s="132"/>
      <c r="IV101" s="132"/>
      <c r="IW101" s="132"/>
      <c r="IX101" s="132"/>
      <c r="IY101" s="132"/>
      <c r="IZ101" s="132"/>
      <c r="JA101" s="132"/>
      <c r="JB101" s="132"/>
      <c r="JC101" s="132"/>
      <c r="JD101" s="132"/>
      <c r="JE101" s="132"/>
      <c r="JG101" s="132"/>
      <c r="JH101" s="132"/>
      <c r="JI101" s="132"/>
      <c r="JJ101" s="132"/>
      <c r="JK101" s="132"/>
      <c r="JL101" s="132"/>
      <c r="JM101" s="132"/>
      <c r="JN101" s="132"/>
      <c r="JO101" s="132"/>
      <c r="JP101" s="132"/>
      <c r="JQ101" s="132"/>
      <c r="JR101" s="132"/>
      <c r="JS101" s="132"/>
      <c r="JT101" s="132"/>
      <c r="JU101" s="132"/>
      <c r="JV101" s="132"/>
      <c r="JW101" s="132"/>
      <c r="JX101" s="132"/>
    </row>
    <row r="102" spans="19:284" ht="15" customHeight="1" x14ac:dyDescent="0.3">
      <c r="S102" s="132"/>
      <c r="AL102" s="132"/>
      <c r="BE102" s="132"/>
      <c r="BX102" s="132"/>
      <c r="CG102" s="132"/>
      <c r="CH102" s="132"/>
      <c r="CI102" s="132"/>
      <c r="CJ102" s="132"/>
      <c r="CK102" s="132"/>
      <c r="CL102" s="132"/>
      <c r="CM102" s="132"/>
      <c r="CN102" s="132"/>
      <c r="CO102" s="132"/>
      <c r="CP102" s="132"/>
      <c r="CQ102" s="132"/>
      <c r="CR102" s="132"/>
      <c r="CS102" s="132"/>
      <c r="CT102" s="132"/>
      <c r="CU102" s="132"/>
      <c r="CV102" s="132"/>
      <c r="CW102" s="132"/>
      <c r="CX102" s="132"/>
      <c r="CY102" s="132"/>
      <c r="CZ102" s="132"/>
      <c r="DA102" s="132"/>
      <c r="DB102" s="132"/>
      <c r="DC102" s="132"/>
      <c r="DD102" s="132"/>
      <c r="DE102" s="132"/>
      <c r="DF102" s="132"/>
      <c r="DG102" s="132"/>
      <c r="DH102" s="132"/>
      <c r="DI102" s="132"/>
      <c r="DJ102" s="132"/>
      <c r="DK102" s="132"/>
      <c r="DL102" s="132"/>
      <c r="DM102" s="132"/>
      <c r="DN102" s="132"/>
      <c r="DO102" s="132"/>
      <c r="DP102" s="132"/>
      <c r="DQ102" s="132"/>
      <c r="DR102" s="132"/>
      <c r="DS102" s="132"/>
      <c r="DT102" s="132"/>
      <c r="DU102" s="132"/>
      <c r="DV102" s="132"/>
      <c r="DW102" s="132"/>
      <c r="DX102" s="132"/>
      <c r="DY102" s="132"/>
      <c r="DZ102" s="132"/>
      <c r="EA102" s="132"/>
      <c r="EB102" s="132"/>
      <c r="EC102" s="132"/>
      <c r="ED102" s="132"/>
      <c r="EE102" s="132"/>
      <c r="EF102" s="132"/>
      <c r="EG102" s="132"/>
      <c r="EH102" s="132"/>
      <c r="EI102" s="132"/>
      <c r="EJ102" s="132"/>
      <c r="EK102" s="132"/>
      <c r="EL102" s="132"/>
      <c r="EM102" s="132"/>
      <c r="EN102" s="132"/>
      <c r="EO102" s="132"/>
      <c r="EP102" s="132"/>
      <c r="EQ102" s="132"/>
      <c r="ER102" s="132"/>
      <c r="ES102" s="132"/>
      <c r="ET102" s="132"/>
      <c r="EU102" s="132"/>
      <c r="EV102" s="132"/>
      <c r="EW102" s="132"/>
      <c r="EX102" s="132"/>
      <c r="EY102" s="132"/>
      <c r="EZ102" s="132"/>
      <c r="FA102" s="132"/>
      <c r="FB102" s="132"/>
      <c r="FC102" s="132"/>
      <c r="FD102" s="132"/>
      <c r="FE102" s="132"/>
      <c r="FF102" s="132"/>
      <c r="FG102" s="132"/>
      <c r="FH102" s="132"/>
      <c r="FI102" s="132"/>
      <c r="FJ102" s="132"/>
      <c r="FK102" s="132"/>
      <c r="FL102" s="132"/>
      <c r="FM102" s="132"/>
      <c r="FN102" s="132"/>
      <c r="FO102" s="132"/>
      <c r="FP102" s="132"/>
      <c r="FQ102" s="132"/>
      <c r="FR102" s="132"/>
      <c r="FS102" s="132"/>
      <c r="FT102" s="132"/>
      <c r="FU102" s="132"/>
      <c r="FV102" s="132"/>
      <c r="FW102" s="132"/>
      <c r="FX102" s="132"/>
      <c r="FY102" s="132"/>
      <c r="FZ102" s="132"/>
      <c r="GA102" s="132"/>
      <c r="GB102" s="132"/>
      <c r="GC102" s="132"/>
      <c r="GD102" s="132"/>
      <c r="GE102" s="132"/>
      <c r="GF102" s="132"/>
      <c r="GG102" s="132"/>
      <c r="GH102" s="132"/>
      <c r="GI102" s="132"/>
      <c r="GJ102" s="132"/>
      <c r="GK102" s="132"/>
      <c r="GL102" s="132"/>
      <c r="GM102" s="132"/>
      <c r="GN102" s="132"/>
      <c r="GO102" s="132"/>
      <c r="GP102" s="132"/>
      <c r="GQ102" s="132"/>
      <c r="GR102" s="132"/>
      <c r="GS102" s="132"/>
      <c r="GT102" s="132"/>
      <c r="GU102" s="132"/>
      <c r="GV102" s="132"/>
      <c r="GW102" s="132"/>
      <c r="GX102" s="132"/>
      <c r="GY102" s="132"/>
      <c r="GZ102" s="132"/>
      <c r="HA102" s="132"/>
      <c r="HB102" s="132"/>
      <c r="HC102" s="132"/>
      <c r="HD102" s="132"/>
      <c r="HE102" s="132"/>
      <c r="HF102" s="132"/>
      <c r="HG102" s="132"/>
      <c r="HH102" s="132"/>
      <c r="HI102" s="132"/>
      <c r="HJ102" s="132"/>
      <c r="HK102" s="132"/>
      <c r="HL102" s="132"/>
      <c r="HM102" s="132"/>
      <c r="HN102" s="132"/>
      <c r="HO102" s="132"/>
      <c r="HP102" s="132"/>
      <c r="HQ102" s="132"/>
      <c r="HR102" s="132"/>
      <c r="HS102" s="132"/>
      <c r="HT102" s="132"/>
      <c r="HU102" s="132"/>
      <c r="HV102" s="132"/>
      <c r="HW102" s="132"/>
      <c r="HX102" s="132"/>
      <c r="HY102" s="132"/>
      <c r="HZ102" s="132"/>
      <c r="IA102" s="132"/>
      <c r="IB102" s="132"/>
      <c r="IC102" s="132"/>
      <c r="ID102" s="132"/>
      <c r="IE102" s="132"/>
      <c r="IF102" s="132"/>
      <c r="IG102" s="132"/>
      <c r="IH102" s="132"/>
      <c r="II102" s="132"/>
      <c r="IJ102" s="132"/>
      <c r="IK102" s="132"/>
      <c r="IL102" s="132"/>
      <c r="IM102" s="132"/>
      <c r="IN102" s="132"/>
      <c r="IO102" s="132"/>
      <c r="IP102" s="132"/>
      <c r="IQ102" s="132"/>
      <c r="IR102" s="132"/>
      <c r="IS102" s="132"/>
      <c r="IT102" s="132"/>
      <c r="IU102" s="132"/>
      <c r="IV102" s="132"/>
      <c r="IW102" s="132"/>
      <c r="IX102" s="132"/>
      <c r="IY102" s="132"/>
      <c r="IZ102" s="132"/>
      <c r="JA102" s="132"/>
      <c r="JB102" s="132"/>
      <c r="JC102" s="132"/>
      <c r="JD102" s="132"/>
      <c r="JE102" s="132"/>
      <c r="JG102" s="132"/>
      <c r="JH102" s="132"/>
      <c r="JI102" s="132"/>
      <c r="JJ102" s="132"/>
      <c r="JK102" s="132"/>
      <c r="JL102" s="132"/>
      <c r="JM102" s="132"/>
      <c r="JN102" s="132"/>
      <c r="JO102" s="132"/>
      <c r="JP102" s="132"/>
      <c r="JQ102" s="132"/>
      <c r="JR102" s="132"/>
      <c r="JS102" s="132"/>
      <c r="JT102" s="132"/>
      <c r="JU102" s="132"/>
      <c r="JV102" s="132"/>
      <c r="JW102" s="132"/>
      <c r="JX102" s="132"/>
    </row>
    <row r="103" spans="19:284" ht="15" customHeight="1" x14ac:dyDescent="0.3">
      <c r="S103" s="132"/>
      <c r="AL103" s="132"/>
      <c r="BE103" s="132"/>
      <c r="BX103" s="132"/>
      <c r="CG103" s="132"/>
      <c r="CH103" s="132"/>
      <c r="CI103" s="132"/>
      <c r="CJ103" s="132"/>
      <c r="CK103" s="132"/>
      <c r="CL103" s="132"/>
      <c r="CM103" s="132"/>
      <c r="CN103" s="132"/>
      <c r="CO103" s="132"/>
      <c r="CP103" s="132"/>
      <c r="CQ103" s="132"/>
      <c r="CR103" s="132"/>
      <c r="CS103" s="132"/>
      <c r="CT103" s="132"/>
      <c r="CU103" s="132"/>
      <c r="CV103" s="132"/>
      <c r="CW103" s="132"/>
      <c r="CX103" s="132"/>
      <c r="CY103" s="132"/>
      <c r="CZ103" s="132"/>
      <c r="DA103" s="132"/>
      <c r="DB103" s="132"/>
      <c r="DC103" s="132"/>
      <c r="DD103" s="132"/>
      <c r="DE103" s="132"/>
      <c r="DF103" s="132"/>
      <c r="DG103" s="132"/>
      <c r="DH103" s="132"/>
      <c r="DI103" s="132"/>
      <c r="DJ103" s="132"/>
      <c r="DK103" s="132"/>
      <c r="DL103" s="132"/>
      <c r="DM103" s="132"/>
      <c r="DN103" s="132"/>
      <c r="DO103" s="132"/>
      <c r="DP103" s="132"/>
      <c r="DQ103" s="132"/>
      <c r="DR103" s="132"/>
      <c r="DS103" s="132"/>
      <c r="DT103" s="132"/>
      <c r="DU103" s="132"/>
      <c r="DV103" s="132"/>
      <c r="DW103" s="132"/>
      <c r="DX103" s="132"/>
      <c r="DY103" s="132"/>
      <c r="DZ103" s="132"/>
      <c r="EA103" s="132"/>
      <c r="EB103" s="132"/>
      <c r="EC103" s="132"/>
      <c r="ED103" s="132"/>
      <c r="EE103" s="132"/>
      <c r="EF103" s="132"/>
      <c r="EG103" s="132"/>
      <c r="EH103" s="132"/>
      <c r="EI103" s="132"/>
      <c r="EJ103" s="132"/>
      <c r="EK103" s="132"/>
      <c r="EL103" s="132"/>
      <c r="EM103" s="132"/>
      <c r="EN103" s="132"/>
      <c r="EO103" s="132"/>
      <c r="EP103" s="132"/>
      <c r="EQ103" s="132"/>
      <c r="ER103" s="132"/>
      <c r="ES103" s="132"/>
      <c r="ET103" s="132"/>
      <c r="EU103" s="132"/>
      <c r="EV103" s="132"/>
      <c r="EW103" s="132"/>
      <c r="EX103" s="132"/>
      <c r="EY103" s="132"/>
      <c r="EZ103" s="132"/>
      <c r="FA103" s="132"/>
      <c r="FB103" s="132"/>
      <c r="FC103" s="132"/>
      <c r="FD103" s="132"/>
      <c r="FE103" s="132"/>
      <c r="FF103" s="132"/>
      <c r="FG103" s="132"/>
      <c r="FH103" s="132"/>
      <c r="FI103" s="132"/>
      <c r="FJ103" s="132"/>
      <c r="FK103" s="132"/>
      <c r="FL103" s="132"/>
      <c r="FM103" s="132"/>
      <c r="FN103" s="132"/>
      <c r="FO103" s="132"/>
      <c r="FP103" s="132"/>
      <c r="FQ103" s="132"/>
      <c r="FR103" s="132"/>
      <c r="FS103" s="132"/>
      <c r="FT103" s="132"/>
      <c r="FU103" s="132"/>
      <c r="FV103" s="132"/>
      <c r="FW103" s="132"/>
      <c r="FX103" s="132"/>
      <c r="FY103" s="132"/>
      <c r="FZ103" s="132"/>
      <c r="GA103" s="132"/>
      <c r="GB103" s="132"/>
      <c r="GC103" s="132"/>
      <c r="GD103" s="132"/>
      <c r="GE103" s="132"/>
      <c r="GF103" s="132"/>
      <c r="GG103" s="132"/>
      <c r="GH103" s="132"/>
      <c r="GI103" s="132"/>
      <c r="GJ103" s="132"/>
      <c r="GK103" s="132"/>
      <c r="GL103" s="132"/>
      <c r="GM103" s="132"/>
      <c r="GN103" s="132"/>
      <c r="GO103" s="132"/>
      <c r="GP103" s="132"/>
      <c r="GQ103" s="132"/>
      <c r="GR103" s="132"/>
      <c r="GS103" s="132"/>
      <c r="GT103" s="132"/>
      <c r="GU103" s="132"/>
      <c r="GV103" s="132"/>
      <c r="GW103" s="132"/>
      <c r="GX103" s="132"/>
      <c r="GY103" s="132"/>
      <c r="GZ103" s="132"/>
      <c r="HA103" s="132"/>
      <c r="HB103" s="132"/>
      <c r="HC103" s="132"/>
      <c r="HD103" s="132"/>
      <c r="HE103" s="132"/>
      <c r="HF103" s="132"/>
      <c r="HG103" s="132"/>
      <c r="HH103" s="132"/>
      <c r="HI103" s="132"/>
      <c r="HJ103" s="132"/>
      <c r="HK103" s="132"/>
      <c r="HL103" s="132"/>
      <c r="HM103" s="132"/>
      <c r="HN103" s="132"/>
      <c r="HO103" s="132"/>
      <c r="HP103" s="132"/>
      <c r="HQ103" s="132"/>
      <c r="HR103" s="132"/>
      <c r="HS103" s="132"/>
      <c r="HT103" s="132"/>
      <c r="HU103" s="132"/>
      <c r="HV103" s="132"/>
      <c r="HW103" s="132"/>
      <c r="HX103" s="132"/>
      <c r="HY103" s="132"/>
      <c r="HZ103" s="132"/>
      <c r="IA103" s="132"/>
      <c r="IB103" s="132"/>
      <c r="IC103" s="132"/>
      <c r="ID103" s="132"/>
      <c r="IE103" s="132"/>
      <c r="IF103" s="132"/>
      <c r="IG103" s="132"/>
      <c r="IH103" s="132"/>
      <c r="II103" s="132"/>
      <c r="IJ103" s="132"/>
      <c r="IK103" s="132"/>
      <c r="IL103" s="132"/>
      <c r="IM103" s="132"/>
      <c r="IN103" s="132"/>
      <c r="IO103" s="132"/>
      <c r="IP103" s="132"/>
      <c r="IQ103" s="132"/>
      <c r="IR103" s="132"/>
      <c r="IS103" s="132"/>
      <c r="IT103" s="132"/>
      <c r="IU103" s="132"/>
      <c r="IV103" s="132"/>
      <c r="IW103" s="132"/>
      <c r="IX103" s="132"/>
      <c r="IY103" s="132"/>
      <c r="IZ103" s="132"/>
      <c r="JA103" s="132"/>
      <c r="JB103" s="132"/>
      <c r="JC103" s="132"/>
      <c r="JD103" s="132"/>
      <c r="JE103" s="132"/>
      <c r="JG103" s="132"/>
      <c r="JH103" s="132"/>
      <c r="JI103" s="132"/>
      <c r="JJ103" s="132"/>
      <c r="JK103" s="132"/>
      <c r="JL103" s="132"/>
      <c r="JM103" s="132"/>
      <c r="JN103" s="132"/>
      <c r="JO103" s="132"/>
      <c r="JP103" s="132"/>
      <c r="JQ103" s="132"/>
      <c r="JR103" s="132"/>
      <c r="JS103" s="132"/>
      <c r="JT103" s="132"/>
      <c r="JU103" s="132"/>
      <c r="JV103" s="132"/>
      <c r="JW103" s="132"/>
      <c r="JX103" s="132"/>
    </row>
    <row r="104" spans="19:284" ht="15" customHeight="1" x14ac:dyDescent="0.3">
      <c r="S104" s="132"/>
      <c r="AL104" s="132"/>
      <c r="BE104" s="132"/>
      <c r="BX104" s="132"/>
      <c r="CG104" s="132"/>
      <c r="CH104" s="132"/>
      <c r="CI104" s="132"/>
      <c r="CJ104" s="132"/>
      <c r="CK104" s="132"/>
      <c r="CL104" s="132"/>
      <c r="CM104" s="132"/>
      <c r="CN104" s="132"/>
      <c r="CO104" s="132"/>
      <c r="CP104" s="132"/>
      <c r="CQ104" s="132"/>
      <c r="CR104" s="132"/>
      <c r="CS104" s="132"/>
      <c r="CT104" s="132"/>
      <c r="CU104" s="132"/>
      <c r="CV104" s="132"/>
      <c r="CW104" s="132"/>
      <c r="CX104" s="132"/>
      <c r="CY104" s="132"/>
      <c r="CZ104" s="132"/>
      <c r="DA104" s="132"/>
      <c r="DB104" s="132"/>
      <c r="DC104" s="132"/>
      <c r="DD104" s="132"/>
      <c r="DE104" s="132"/>
      <c r="DF104" s="132"/>
      <c r="DG104" s="132"/>
      <c r="DH104" s="132"/>
      <c r="DI104" s="132"/>
      <c r="DJ104" s="132"/>
      <c r="DK104" s="132"/>
      <c r="DL104" s="132"/>
      <c r="DM104" s="132"/>
      <c r="DN104" s="132"/>
      <c r="DO104" s="132"/>
      <c r="DP104" s="132"/>
      <c r="DQ104" s="132"/>
      <c r="DR104" s="132"/>
      <c r="DS104" s="132"/>
      <c r="DT104" s="132"/>
      <c r="DU104" s="132"/>
      <c r="DV104" s="132"/>
      <c r="DW104" s="132"/>
      <c r="DX104" s="132"/>
      <c r="DY104" s="132"/>
      <c r="DZ104" s="132"/>
      <c r="EA104" s="132"/>
      <c r="EB104" s="132"/>
      <c r="EC104" s="132"/>
      <c r="ED104" s="132"/>
      <c r="EE104" s="132"/>
      <c r="EF104" s="132"/>
      <c r="EG104" s="132"/>
      <c r="EH104" s="132"/>
      <c r="EI104" s="132"/>
      <c r="EJ104" s="132"/>
      <c r="EK104" s="132"/>
      <c r="EL104" s="132"/>
      <c r="EM104" s="132"/>
      <c r="EN104" s="132"/>
      <c r="EO104" s="132"/>
      <c r="EP104" s="132"/>
      <c r="EQ104" s="132"/>
      <c r="ER104" s="132"/>
      <c r="ES104" s="132"/>
      <c r="ET104" s="132"/>
      <c r="EU104" s="132"/>
      <c r="EV104" s="132"/>
      <c r="EW104" s="132"/>
      <c r="EX104" s="132"/>
      <c r="EY104" s="132"/>
      <c r="EZ104" s="132"/>
      <c r="FA104" s="132"/>
      <c r="FB104" s="132"/>
      <c r="FC104" s="132"/>
      <c r="FD104" s="132"/>
      <c r="FE104" s="132"/>
      <c r="FF104" s="132"/>
      <c r="FG104" s="132"/>
      <c r="FH104" s="132"/>
      <c r="FI104" s="132"/>
      <c r="FJ104" s="132"/>
      <c r="FK104" s="132"/>
      <c r="FL104" s="132"/>
      <c r="FM104" s="132"/>
      <c r="FN104" s="132"/>
      <c r="FO104" s="132"/>
      <c r="FP104" s="132"/>
      <c r="FQ104" s="132"/>
      <c r="FR104" s="132"/>
      <c r="FS104" s="132"/>
      <c r="FT104" s="132"/>
      <c r="FU104" s="132"/>
      <c r="FV104" s="132"/>
      <c r="FW104" s="132"/>
      <c r="FX104" s="132"/>
      <c r="FY104" s="132"/>
      <c r="FZ104" s="132"/>
      <c r="GA104" s="132"/>
      <c r="GB104" s="132"/>
      <c r="GC104" s="132"/>
      <c r="GD104" s="132"/>
      <c r="GE104" s="132"/>
      <c r="GF104" s="132"/>
      <c r="GG104" s="132"/>
      <c r="GH104" s="132"/>
      <c r="GI104" s="132"/>
      <c r="GJ104" s="132"/>
      <c r="GK104" s="132"/>
      <c r="GL104" s="132"/>
      <c r="GM104" s="132"/>
      <c r="GN104" s="132"/>
      <c r="GO104" s="132"/>
      <c r="GP104" s="132"/>
      <c r="GQ104" s="132"/>
      <c r="GR104" s="132"/>
      <c r="GS104" s="132"/>
      <c r="GT104" s="132"/>
      <c r="GU104" s="132"/>
      <c r="GV104" s="132"/>
      <c r="GW104" s="132"/>
      <c r="GX104" s="132"/>
      <c r="GY104" s="132"/>
      <c r="GZ104" s="132"/>
      <c r="HA104" s="132"/>
      <c r="HB104" s="132"/>
      <c r="HC104" s="132"/>
      <c r="HD104" s="132"/>
      <c r="HE104" s="132"/>
      <c r="HF104" s="132"/>
      <c r="HG104" s="132"/>
      <c r="HH104" s="132"/>
      <c r="HI104" s="132"/>
      <c r="HJ104" s="132"/>
      <c r="HK104" s="132"/>
      <c r="HL104" s="132"/>
      <c r="HM104" s="132"/>
      <c r="HN104" s="132"/>
      <c r="HO104" s="132"/>
      <c r="HP104" s="132"/>
      <c r="HQ104" s="132"/>
      <c r="HR104" s="132"/>
      <c r="HS104" s="132"/>
      <c r="HT104" s="132"/>
      <c r="HU104" s="132"/>
      <c r="HV104" s="132"/>
      <c r="HW104" s="132"/>
      <c r="HX104" s="132"/>
      <c r="HY104" s="132"/>
      <c r="HZ104" s="132"/>
      <c r="IA104" s="132"/>
      <c r="IB104" s="132"/>
      <c r="IC104" s="132"/>
      <c r="ID104" s="132"/>
      <c r="IE104" s="132"/>
      <c r="IF104" s="132"/>
      <c r="IG104" s="132"/>
      <c r="IH104" s="132"/>
      <c r="II104" s="132"/>
      <c r="IJ104" s="132"/>
      <c r="IK104" s="132"/>
      <c r="IL104" s="132"/>
      <c r="IM104" s="132"/>
      <c r="IN104" s="132"/>
      <c r="IO104" s="132"/>
      <c r="IP104" s="132"/>
      <c r="IQ104" s="132"/>
      <c r="IR104" s="132"/>
      <c r="IS104" s="132"/>
      <c r="IT104" s="132"/>
      <c r="IU104" s="132"/>
      <c r="IV104" s="132"/>
      <c r="IW104" s="132"/>
      <c r="IX104" s="132"/>
      <c r="IY104" s="132"/>
      <c r="IZ104" s="132"/>
      <c r="JA104" s="132"/>
      <c r="JB104" s="132"/>
      <c r="JC104" s="132"/>
      <c r="JD104" s="132"/>
      <c r="JE104" s="132"/>
      <c r="JG104" s="132"/>
      <c r="JH104" s="132"/>
      <c r="JI104" s="132"/>
      <c r="JJ104" s="132"/>
      <c r="JK104" s="132"/>
      <c r="JL104" s="132"/>
      <c r="JM104" s="132"/>
      <c r="JN104" s="132"/>
      <c r="JO104" s="132"/>
      <c r="JP104" s="132"/>
      <c r="JQ104" s="132"/>
      <c r="JR104" s="132"/>
      <c r="JS104" s="132"/>
      <c r="JT104" s="132"/>
      <c r="JU104" s="132"/>
      <c r="JV104" s="132"/>
      <c r="JW104" s="132"/>
      <c r="JX104" s="132"/>
    </row>
    <row r="105" spans="19:284" ht="15" customHeight="1" x14ac:dyDescent="0.3">
      <c r="S105" s="132"/>
      <c r="AL105" s="132"/>
      <c r="BE105" s="132"/>
      <c r="BX105" s="132"/>
      <c r="CG105" s="132"/>
      <c r="CH105" s="132"/>
      <c r="CI105" s="132"/>
      <c r="CJ105" s="132"/>
      <c r="CK105" s="132"/>
      <c r="CL105" s="132"/>
      <c r="CM105" s="132"/>
      <c r="CN105" s="132"/>
      <c r="CO105" s="132"/>
      <c r="CP105" s="132"/>
      <c r="CQ105" s="132"/>
      <c r="CR105" s="132"/>
      <c r="CS105" s="132"/>
      <c r="CT105" s="132"/>
      <c r="CU105" s="132"/>
      <c r="CV105" s="132"/>
      <c r="CW105" s="132"/>
      <c r="CX105" s="132"/>
      <c r="CY105" s="132"/>
      <c r="CZ105" s="132"/>
      <c r="DA105" s="132"/>
      <c r="DB105" s="132"/>
      <c r="DC105" s="132"/>
      <c r="DD105" s="132"/>
      <c r="DE105" s="132"/>
      <c r="DF105" s="132"/>
      <c r="DG105" s="132"/>
      <c r="DH105" s="132"/>
      <c r="DI105" s="132"/>
      <c r="DJ105" s="132"/>
      <c r="DK105" s="132"/>
      <c r="DL105" s="132"/>
      <c r="DM105" s="132"/>
      <c r="DN105" s="132"/>
      <c r="DO105" s="132"/>
      <c r="DP105" s="132"/>
      <c r="DQ105" s="132"/>
      <c r="DR105" s="132"/>
      <c r="DS105" s="132"/>
      <c r="DT105" s="132"/>
      <c r="DU105" s="132"/>
      <c r="DV105" s="132"/>
      <c r="DW105" s="132"/>
      <c r="DX105" s="132"/>
      <c r="DY105" s="132"/>
      <c r="DZ105" s="132"/>
      <c r="EA105" s="132"/>
      <c r="EB105" s="132"/>
      <c r="EC105" s="132"/>
      <c r="ED105" s="132"/>
      <c r="EE105" s="132"/>
      <c r="EF105" s="132"/>
      <c r="EG105" s="132"/>
      <c r="EH105" s="132"/>
      <c r="EI105" s="132"/>
      <c r="EJ105" s="132"/>
      <c r="EK105" s="132"/>
      <c r="EL105" s="132"/>
      <c r="EM105" s="132"/>
      <c r="EN105" s="132"/>
      <c r="EO105" s="132"/>
      <c r="EP105" s="132"/>
      <c r="EQ105" s="132"/>
      <c r="ER105" s="132"/>
      <c r="ES105" s="132"/>
      <c r="ET105" s="132"/>
      <c r="EU105" s="132"/>
      <c r="EV105" s="132"/>
      <c r="EW105" s="132"/>
      <c r="EX105" s="132"/>
      <c r="EY105" s="132"/>
      <c r="EZ105" s="132"/>
      <c r="FA105" s="132"/>
      <c r="FB105" s="132"/>
      <c r="FC105" s="132"/>
      <c r="FD105" s="132"/>
      <c r="FE105" s="132"/>
      <c r="FF105" s="132"/>
      <c r="FG105" s="132"/>
      <c r="FH105" s="132"/>
      <c r="FI105" s="132"/>
      <c r="FJ105" s="132"/>
      <c r="FK105" s="132"/>
      <c r="FL105" s="132"/>
      <c r="FM105" s="132"/>
      <c r="FN105" s="132"/>
      <c r="FO105" s="132"/>
      <c r="FP105" s="132"/>
      <c r="FQ105" s="132"/>
      <c r="FR105" s="132"/>
      <c r="FS105" s="132"/>
      <c r="FT105" s="132"/>
      <c r="FU105" s="132"/>
      <c r="FV105" s="132"/>
      <c r="FW105" s="132"/>
      <c r="FX105" s="132"/>
      <c r="FY105" s="132"/>
      <c r="FZ105" s="132"/>
      <c r="GA105" s="132"/>
      <c r="GB105" s="132"/>
      <c r="GC105" s="132"/>
      <c r="GD105" s="132"/>
      <c r="GE105" s="132"/>
      <c r="GF105" s="132"/>
      <c r="GG105" s="132"/>
      <c r="GH105" s="132"/>
      <c r="GI105" s="132"/>
      <c r="GJ105" s="132"/>
      <c r="GK105" s="132"/>
      <c r="GL105" s="132"/>
      <c r="GM105" s="132"/>
      <c r="GN105" s="132"/>
      <c r="GO105" s="132"/>
      <c r="GP105" s="132"/>
      <c r="GQ105" s="132"/>
      <c r="GR105" s="132"/>
      <c r="GS105" s="132"/>
      <c r="GT105" s="132"/>
      <c r="GU105" s="132"/>
      <c r="GV105" s="132"/>
      <c r="GW105" s="132"/>
      <c r="GX105" s="132"/>
      <c r="GY105" s="132"/>
      <c r="GZ105" s="132"/>
      <c r="HA105" s="132"/>
      <c r="HB105" s="132"/>
      <c r="HC105" s="132"/>
      <c r="HD105" s="132"/>
      <c r="HE105" s="132"/>
      <c r="HF105" s="132"/>
      <c r="HG105" s="132"/>
      <c r="HH105" s="132"/>
      <c r="HI105" s="132"/>
      <c r="HJ105" s="132"/>
      <c r="HK105" s="132"/>
      <c r="HL105" s="132"/>
      <c r="HM105" s="132"/>
      <c r="HN105" s="132"/>
      <c r="HO105" s="132"/>
      <c r="HP105" s="132"/>
      <c r="HQ105" s="132"/>
      <c r="HR105" s="132"/>
      <c r="HS105" s="132"/>
      <c r="HT105" s="132"/>
      <c r="HU105" s="132"/>
      <c r="HV105" s="132"/>
      <c r="HW105" s="132"/>
      <c r="HX105" s="132"/>
      <c r="HY105" s="132"/>
      <c r="HZ105" s="132"/>
      <c r="IA105" s="132"/>
      <c r="IB105" s="132"/>
      <c r="IC105" s="132"/>
      <c r="ID105" s="132"/>
      <c r="IE105" s="132"/>
      <c r="IF105" s="132"/>
      <c r="IG105" s="132"/>
      <c r="IH105" s="132"/>
      <c r="II105" s="132"/>
      <c r="IJ105" s="132"/>
      <c r="IK105" s="132"/>
      <c r="IL105" s="132"/>
      <c r="IM105" s="132"/>
      <c r="IN105" s="132"/>
      <c r="IO105" s="132"/>
      <c r="IP105" s="132"/>
      <c r="IQ105" s="132"/>
      <c r="IR105" s="132"/>
      <c r="IS105" s="132"/>
      <c r="IT105" s="132"/>
      <c r="IU105" s="132"/>
      <c r="IV105" s="132"/>
      <c r="IW105" s="132"/>
      <c r="IX105" s="132"/>
      <c r="IY105" s="132"/>
      <c r="IZ105" s="132"/>
      <c r="JA105" s="132"/>
      <c r="JB105" s="132"/>
      <c r="JC105" s="132"/>
      <c r="JD105" s="132"/>
      <c r="JE105" s="132"/>
      <c r="JG105" s="132"/>
      <c r="JH105" s="132"/>
      <c r="JI105" s="132"/>
      <c r="JJ105" s="132"/>
      <c r="JK105" s="132"/>
      <c r="JL105" s="132"/>
      <c r="JM105" s="132"/>
      <c r="JN105" s="132"/>
      <c r="JO105" s="132"/>
      <c r="JP105" s="132"/>
      <c r="JQ105" s="132"/>
      <c r="JR105" s="132"/>
      <c r="JS105" s="132"/>
      <c r="JT105" s="132"/>
      <c r="JU105" s="132"/>
      <c r="JV105" s="132"/>
      <c r="JW105" s="132"/>
      <c r="JX105" s="132"/>
    </row>
    <row r="106" spans="19:284" ht="15" customHeight="1" x14ac:dyDescent="0.3">
      <c r="S106" s="132"/>
      <c r="AL106" s="132"/>
      <c r="BE106" s="132"/>
      <c r="BX106" s="132"/>
      <c r="CG106" s="132"/>
      <c r="CH106" s="132"/>
      <c r="CI106" s="132"/>
      <c r="CJ106" s="132"/>
      <c r="CK106" s="132"/>
      <c r="CL106" s="132"/>
      <c r="CM106" s="132"/>
      <c r="CN106" s="132"/>
      <c r="CO106" s="132"/>
      <c r="CP106" s="132"/>
      <c r="CQ106" s="132"/>
      <c r="CR106" s="132"/>
      <c r="CS106" s="132"/>
      <c r="CT106" s="132"/>
      <c r="CU106" s="132"/>
      <c r="CV106" s="132"/>
      <c r="CW106" s="132"/>
      <c r="CX106" s="132"/>
      <c r="CY106" s="132"/>
      <c r="CZ106" s="132"/>
      <c r="DA106" s="132"/>
      <c r="DB106" s="132"/>
      <c r="DC106" s="132"/>
      <c r="DD106" s="132"/>
      <c r="DE106" s="132"/>
      <c r="DF106" s="132"/>
      <c r="DG106" s="132"/>
      <c r="DH106" s="132"/>
      <c r="DI106" s="132"/>
      <c r="DJ106" s="132"/>
      <c r="DK106" s="132"/>
      <c r="DL106" s="132"/>
      <c r="DM106" s="132"/>
      <c r="DN106" s="132"/>
      <c r="DO106" s="132"/>
      <c r="DP106" s="132"/>
      <c r="DQ106" s="132"/>
      <c r="DR106" s="132"/>
      <c r="DS106" s="132"/>
      <c r="DT106" s="132"/>
      <c r="DU106" s="132"/>
      <c r="DV106" s="132"/>
      <c r="DW106" s="132"/>
      <c r="DX106" s="132"/>
      <c r="DY106" s="132"/>
      <c r="DZ106" s="132"/>
      <c r="EA106" s="132"/>
      <c r="EB106" s="132"/>
      <c r="EC106" s="132"/>
      <c r="ED106" s="141"/>
      <c r="EE106" s="141"/>
      <c r="EF106" s="141"/>
      <c r="EG106" s="141"/>
      <c r="EH106" s="141"/>
      <c r="EI106" s="141"/>
      <c r="EJ106" s="141"/>
      <c r="EK106" s="141"/>
      <c r="EL106" s="141"/>
      <c r="EM106" s="141"/>
      <c r="EN106" s="141"/>
      <c r="EO106" s="141"/>
      <c r="EP106" s="141"/>
      <c r="EQ106" s="141"/>
      <c r="ER106" s="141"/>
      <c r="ES106" s="141"/>
      <c r="ET106" s="141"/>
      <c r="EU106" s="141"/>
      <c r="EV106" s="132"/>
      <c r="EW106" s="132"/>
      <c r="EX106" s="132"/>
      <c r="EY106" s="132"/>
      <c r="EZ106" s="132"/>
      <c r="FA106" s="132"/>
      <c r="FB106" s="132"/>
      <c r="FC106" s="132"/>
      <c r="FD106" s="132"/>
      <c r="FE106" s="132"/>
      <c r="FF106" s="132"/>
      <c r="FG106" s="132"/>
      <c r="FH106" s="132"/>
      <c r="FI106" s="132"/>
      <c r="FJ106" s="132"/>
      <c r="FK106" s="132"/>
      <c r="FL106" s="132"/>
      <c r="FM106" s="132"/>
      <c r="FN106" s="132"/>
      <c r="FO106" s="132"/>
      <c r="FP106" s="132"/>
      <c r="FQ106" s="132"/>
      <c r="FR106" s="132"/>
      <c r="FS106" s="132"/>
      <c r="FT106" s="132"/>
      <c r="FU106" s="132"/>
      <c r="FV106" s="132"/>
      <c r="FW106" s="132"/>
      <c r="FX106" s="132"/>
      <c r="FY106" s="132"/>
      <c r="FZ106" s="132"/>
      <c r="GA106" s="132"/>
      <c r="GB106" s="132"/>
      <c r="GC106" s="132"/>
      <c r="GD106" s="132"/>
      <c r="GE106" s="132"/>
      <c r="GF106" s="132"/>
      <c r="GG106" s="132"/>
      <c r="GH106" s="132"/>
      <c r="GI106" s="132"/>
      <c r="GJ106" s="132"/>
      <c r="GK106" s="132"/>
      <c r="GL106" s="132"/>
      <c r="GM106" s="132"/>
      <c r="GN106" s="132"/>
      <c r="GO106" s="132"/>
      <c r="GP106" s="132"/>
      <c r="GQ106" s="132"/>
      <c r="GR106" s="132"/>
      <c r="GS106" s="132"/>
      <c r="GT106" s="132"/>
      <c r="GU106" s="132"/>
      <c r="GV106" s="132"/>
      <c r="GW106" s="132"/>
      <c r="GX106" s="132"/>
      <c r="GY106" s="132"/>
      <c r="GZ106" s="132"/>
      <c r="HA106" s="132"/>
      <c r="HB106" s="132"/>
      <c r="HC106" s="132"/>
      <c r="HD106" s="132"/>
      <c r="HE106" s="132"/>
      <c r="HF106" s="132"/>
      <c r="HG106" s="132"/>
      <c r="HH106" s="132"/>
      <c r="HI106" s="132"/>
      <c r="HJ106" s="132"/>
      <c r="HK106" s="132"/>
      <c r="HL106" s="132"/>
      <c r="HM106" s="132"/>
      <c r="HN106" s="132"/>
      <c r="HO106" s="132"/>
      <c r="HP106" s="132"/>
      <c r="HQ106" s="132"/>
      <c r="HR106" s="132"/>
      <c r="HS106" s="132"/>
      <c r="HT106" s="132"/>
      <c r="HU106" s="132"/>
      <c r="HV106" s="132"/>
      <c r="HW106" s="132"/>
      <c r="HX106" s="132"/>
      <c r="HY106" s="132"/>
      <c r="HZ106" s="132"/>
      <c r="IA106" s="132"/>
      <c r="IB106" s="132"/>
      <c r="IC106" s="132"/>
      <c r="ID106" s="132"/>
      <c r="IE106" s="132"/>
      <c r="IF106" s="132"/>
      <c r="IG106" s="132"/>
      <c r="IH106" s="132"/>
      <c r="II106" s="132"/>
      <c r="IJ106" s="132"/>
      <c r="IK106" s="132"/>
      <c r="IL106" s="132"/>
      <c r="IM106" s="132"/>
      <c r="IN106" s="132"/>
      <c r="IO106" s="132"/>
      <c r="IP106" s="132"/>
      <c r="IQ106" s="132"/>
      <c r="IR106" s="132"/>
      <c r="IS106" s="132"/>
      <c r="IT106" s="132"/>
      <c r="IU106" s="132"/>
      <c r="IV106" s="132"/>
      <c r="IW106" s="132"/>
      <c r="IX106" s="132"/>
      <c r="IY106" s="132"/>
      <c r="IZ106" s="132"/>
      <c r="JA106" s="132"/>
      <c r="JB106" s="132"/>
      <c r="JC106" s="132"/>
      <c r="JD106" s="132"/>
      <c r="JE106" s="132"/>
      <c r="JG106" s="132"/>
      <c r="JH106" s="132"/>
      <c r="JI106" s="132"/>
      <c r="JJ106" s="132"/>
      <c r="JK106" s="132"/>
      <c r="JL106" s="132"/>
      <c r="JM106" s="132"/>
      <c r="JN106" s="132"/>
      <c r="JO106" s="132"/>
      <c r="JP106" s="132"/>
      <c r="JQ106" s="132"/>
      <c r="JR106" s="132"/>
      <c r="JS106" s="132"/>
      <c r="JT106" s="132"/>
      <c r="JU106" s="132"/>
      <c r="JV106" s="132"/>
      <c r="JW106" s="132"/>
      <c r="JX106" s="132"/>
    </row>
    <row r="107" spans="19:284" ht="15" customHeight="1" x14ac:dyDescent="0.3">
      <c r="S107" s="134"/>
      <c r="AL107" s="134"/>
      <c r="BE107" s="134"/>
      <c r="BX107" s="134"/>
      <c r="CG107" s="132"/>
      <c r="CH107" s="132"/>
      <c r="CI107" s="132"/>
      <c r="CJ107" s="132"/>
      <c r="CK107" s="132"/>
      <c r="CL107" s="132"/>
      <c r="CM107" s="132"/>
      <c r="CN107" s="132"/>
      <c r="CO107" s="132"/>
      <c r="CP107" s="132"/>
      <c r="CQ107" s="132"/>
      <c r="CR107" s="132"/>
      <c r="CS107" s="132"/>
      <c r="CT107" s="132"/>
      <c r="CU107" s="132"/>
      <c r="CV107" s="132"/>
      <c r="CW107" s="132"/>
      <c r="CX107" s="132"/>
      <c r="CY107" s="132"/>
      <c r="CZ107" s="132"/>
      <c r="DA107" s="132"/>
      <c r="DB107" s="132"/>
      <c r="DC107" s="132"/>
      <c r="DD107" s="132"/>
      <c r="DE107" s="132"/>
      <c r="DF107" s="132"/>
      <c r="DG107" s="132"/>
      <c r="DH107" s="132"/>
      <c r="DI107" s="132"/>
      <c r="DJ107" s="132"/>
      <c r="DK107" s="132"/>
      <c r="DL107" s="132"/>
      <c r="DM107" s="132"/>
      <c r="DN107" s="132"/>
      <c r="DO107" s="132"/>
      <c r="DP107" s="132"/>
      <c r="DQ107" s="132"/>
      <c r="DR107" s="132"/>
      <c r="DS107" s="132"/>
      <c r="DT107" s="132"/>
      <c r="DU107" s="132"/>
      <c r="DV107" s="132"/>
      <c r="DW107" s="132"/>
      <c r="DX107" s="132"/>
      <c r="DY107" s="132"/>
      <c r="DZ107" s="132"/>
      <c r="EA107" s="132"/>
      <c r="EB107" s="132"/>
      <c r="EC107" s="132"/>
      <c r="ED107" s="141"/>
      <c r="EE107" s="141"/>
      <c r="EF107" s="141"/>
      <c r="EG107" s="141"/>
      <c r="EH107" s="141"/>
      <c r="EI107" s="141"/>
      <c r="EJ107" s="141"/>
      <c r="EK107" s="141"/>
      <c r="EL107" s="141"/>
      <c r="EM107" s="141"/>
      <c r="EN107" s="141"/>
      <c r="EO107" s="141"/>
      <c r="EP107" s="141"/>
      <c r="EQ107" s="141"/>
      <c r="ER107" s="141"/>
      <c r="ES107" s="141"/>
      <c r="ET107" s="141"/>
      <c r="EU107" s="141"/>
      <c r="EV107" s="132"/>
      <c r="EW107" s="132"/>
      <c r="EX107" s="132"/>
      <c r="EY107" s="132"/>
      <c r="EZ107" s="132"/>
      <c r="FA107" s="132"/>
      <c r="FB107" s="132"/>
      <c r="FC107" s="132"/>
      <c r="FD107" s="132"/>
      <c r="FE107" s="132"/>
      <c r="FF107" s="132"/>
      <c r="FG107" s="132"/>
      <c r="FH107" s="132"/>
      <c r="FI107" s="132"/>
      <c r="FJ107" s="132"/>
      <c r="FK107" s="132"/>
      <c r="FL107" s="132"/>
      <c r="FM107" s="132"/>
      <c r="FN107" s="132"/>
      <c r="FO107" s="132"/>
      <c r="FP107" s="141"/>
      <c r="FQ107" s="141"/>
      <c r="FR107" s="141"/>
      <c r="FS107" s="141"/>
      <c r="FT107" s="141"/>
      <c r="FU107" s="141"/>
      <c r="FV107" s="141"/>
      <c r="FW107" s="141"/>
      <c r="FX107" s="141"/>
      <c r="FY107" s="141"/>
      <c r="FZ107" s="141"/>
      <c r="GA107" s="141"/>
      <c r="GB107" s="141"/>
      <c r="GC107" s="141"/>
      <c r="GD107" s="141"/>
      <c r="GE107" s="141"/>
      <c r="GF107" s="141"/>
      <c r="GG107" s="141"/>
      <c r="GH107" s="132"/>
      <c r="GI107" s="132"/>
      <c r="GJ107" s="132"/>
      <c r="GK107" s="132"/>
      <c r="GL107" s="132"/>
      <c r="GM107" s="132"/>
      <c r="GN107" s="132"/>
      <c r="GO107" s="132"/>
      <c r="GP107" s="132"/>
      <c r="GQ107" s="132"/>
      <c r="GR107" s="132"/>
      <c r="GS107" s="132"/>
      <c r="GT107" s="132"/>
      <c r="GU107" s="132"/>
      <c r="GV107" s="132"/>
      <c r="GW107" s="132"/>
      <c r="GX107" s="132"/>
      <c r="GY107" s="132"/>
      <c r="GZ107" s="132"/>
      <c r="HA107" s="132"/>
      <c r="HB107" s="141"/>
      <c r="HC107" s="141"/>
      <c r="HD107" s="141"/>
      <c r="HE107" s="141"/>
      <c r="HF107" s="141"/>
      <c r="HG107" s="141"/>
      <c r="HH107" s="141"/>
      <c r="HI107" s="141"/>
      <c r="HJ107" s="141"/>
      <c r="HK107" s="141"/>
      <c r="HL107" s="141"/>
      <c r="HM107" s="141"/>
      <c r="HN107" s="141"/>
      <c r="HO107" s="141"/>
      <c r="HP107" s="141"/>
      <c r="HQ107" s="141"/>
      <c r="HR107" s="141"/>
      <c r="HS107" s="141"/>
      <c r="HT107" s="132"/>
      <c r="HU107" s="141"/>
      <c r="HV107" s="141"/>
      <c r="HW107" s="141"/>
      <c r="HX107" s="141"/>
      <c r="HY107" s="141"/>
      <c r="HZ107" s="141"/>
      <c r="IA107" s="141"/>
      <c r="IB107" s="141"/>
      <c r="IC107" s="141"/>
      <c r="ID107" s="141"/>
      <c r="IE107" s="141"/>
      <c r="IF107" s="141"/>
      <c r="IG107" s="141"/>
      <c r="IH107" s="141"/>
      <c r="II107" s="141"/>
      <c r="IJ107" s="141"/>
      <c r="IK107" s="141"/>
      <c r="IL107" s="141"/>
      <c r="IM107" s="132"/>
      <c r="IN107" s="141"/>
      <c r="IO107" s="141"/>
      <c r="IP107" s="141"/>
      <c r="IQ107" s="141"/>
      <c r="IR107" s="141"/>
      <c r="IS107" s="141"/>
      <c r="IT107" s="141"/>
      <c r="IU107" s="141"/>
      <c r="IV107" s="141"/>
      <c r="IW107" s="141"/>
      <c r="IX107" s="141"/>
      <c r="IY107" s="141"/>
      <c r="IZ107" s="141"/>
      <c r="JA107" s="141"/>
      <c r="JB107" s="141"/>
      <c r="JC107" s="141"/>
      <c r="JD107" s="141"/>
      <c r="JE107" s="141"/>
      <c r="JG107" s="141"/>
      <c r="JH107" s="141"/>
      <c r="JI107" s="141"/>
      <c r="JJ107" s="141"/>
      <c r="JK107" s="141"/>
      <c r="JL107" s="141"/>
      <c r="JM107" s="141"/>
      <c r="JN107" s="141"/>
      <c r="JO107" s="141"/>
      <c r="JP107" s="141"/>
      <c r="JQ107" s="141"/>
      <c r="JR107" s="141"/>
      <c r="JS107" s="141"/>
      <c r="JT107" s="141"/>
      <c r="JU107" s="141"/>
      <c r="JV107" s="141"/>
      <c r="JW107" s="141"/>
      <c r="JX107" s="141"/>
    </row>
  </sheetData>
  <sheetProtection formatCells="0" formatColumns="0" formatRows="0" insertColumns="0" insertRows="0" insertHyperlinks="0" deleteColumns="0" deleteRows="0" sort="0"/>
  <dataConsolidate/>
  <mergeCells count="1684">
    <mergeCell ref="HB4:HD4"/>
    <mergeCell ref="HE4:HG4"/>
    <mergeCell ref="HH4:HI4"/>
    <mergeCell ref="HJ4:HK4"/>
    <mergeCell ref="HL4:HM4"/>
    <mergeCell ref="HN4:HO4"/>
    <mergeCell ref="HP4:HQ4"/>
    <mergeCell ref="HR4:HS4"/>
    <mergeCell ref="HK9:HM9"/>
    <mergeCell ref="HN9:HP9"/>
    <mergeCell ref="GU44:GZ44"/>
    <mergeCell ref="GI45:GK46"/>
    <mergeCell ref="GL45:GN45"/>
    <mergeCell ref="GO45:GQ45"/>
    <mergeCell ref="GR45:GT46"/>
    <mergeCell ref="GU45:GW45"/>
    <mergeCell ref="AM22:AO22"/>
    <mergeCell ref="AP22:AR22"/>
    <mergeCell ref="AS22:AU22"/>
    <mergeCell ref="AV22:AX22"/>
    <mergeCell ref="HB6:HD6"/>
    <mergeCell ref="HE6:HJ6"/>
    <mergeCell ref="HK6:HM6"/>
    <mergeCell ref="HN6:HS6"/>
    <mergeCell ref="HB7:HD8"/>
    <mergeCell ref="HE7:HG7"/>
    <mergeCell ref="HH7:HJ7"/>
    <mergeCell ref="HK7:HM8"/>
    <mergeCell ref="HN7:HP7"/>
    <mergeCell ref="HQ7:HS7"/>
    <mergeCell ref="HE8:HJ8"/>
    <mergeCell ref="HN8:HS8"/>
    <mergeCell ref="DK1:DP1"/>
    <mergeCell ref="DQ1:DV1"/>
    <mergeCell ref="DW1:EB1"/>
    <mergeCell ref="DK2:EB2"/>
    <mergeCell ref="DK3:EB52"/>
    <mergeCell ref="HB10:HD10"/>
    <mergeCell ref="HE10:HJ10"/>
    <mergeCell ref="HK10:HM10"/>
    <mergeCell ref="HN10:HS10"/>
    <mergeCell ref="HB11:HD12"/>
    <mergeCell ref="HE11:HG11"/>
    <mergeCell ref="HH11:HJ11"/>
    <mergeCell ref="HK11:HM12"/>
    <mergeCell ref="HN11:HP11"/>
    <mergeCell ref="HQ11:HS11"/>
    <mergeCell ref="HE12:HJ12"/>
    <mergeCell ref="HN12:HS12"/>
    <mergeCell ref="GI49:GK50"/>
    <mergeCell ref="GL49:GN49"/>
    <mergeCell ref="GO49:GQ49"/>
    <mergeCell ref="GR49:GT50"/>
    <mergeCell ref="GU49:GW49"/>
    <mergeCell ref="GX49:GZ49"/>
    <mergeCell ref="GL50:GQ50"/>
    <mergeCell ref="GU50:GZ50"/>
    <mergeCell ref="HB3:HS3"/>
    <mergeCell ref="HB5:HD5"/>
    <mergeCell ref="HE5:HG5"/>
    <mergeCell ref="HI5:HJ5"/>
    <mergeCell ref="HK5:HM5"/>
    <mergeCell ref="HN5:HP5"/>
    <mergeCell ref="HR5:HS5"/>
    <mergeCell ref="GX45:GZ45"/>
    <mergeCell ref="GL46:GQ46"/>
    <mergeCell ref="GU46:GZ46"/>
    <mergeCell ref="HB48:HD48"/>
    <mergeCell ref="HE48:HJ48"/>
    <mergeCell ref="HK48:HM48"/>
    <mergeCell ref="HN48:HS48"/>
    <mergeCell ref="HK47:HM47"/>
    <mergeCell ref="GI47:GK47"/>
    <mergeCell ref="GL47:GN47"/>
    <mergeCell ref="GP47:GQ47"/>
    <mergeCell ref="GR47:GT47"/>
    <mergeCell ref="GU47:GW47"/>
    <mergeCell ref="GY47:GZ47"/>
    <mergeCell ref="GI48:GK48"/>
    <mergeCell ref="GL48:GQ48"/>
    <mergeCell ref="GR48:GT48"/>
    <mergeCell ref="GU48:GZ48"/>
    <mergeCell ref="HE47:HG47"/>
    <mergeCell ref="HI47:HJ47"/>
    <mergeCell ref="GU38:GV38"/>
    <mergeCell ref="GW38:GX38"/>
    <mergeCell ref="GY38:GZ38"/>
    <mergeCell ref="GI39:GK39"/>
    <mergeCell ref="GL39:GN39"/>
    <mergeCell ref="GP39:GQ39"/>
    <mergeCell ref="GR39:GT39"/>
    <mergeCell ref="GU39:GW39"/>
    <mergeCell ref="GY39:GZ39"/>
    <mergeCell ref="GI40:GK40"/>
    <mergeCell ref="GL40:GQ40"/>
    <mergeCell ref="GR40:GT40"/>
    <mergeCell ref="GU40:GZ40"/>
    <mergeCell ref="GI41:GK42"/>
    <mergeCell ref="GL41:GN41"/>
    <mergeCell ref="GO41:GQ41"/>
    <mergeCell ref="GR41:GT42"/>
    <mergeCell ref="GU41:GW41"/>
    <mergeCell ref="GX41:GZ41"/>
    <mergeCell ref="GU42:GZ42"/>
    <mergeCell ref="GI38:GK38"/>
    <mergeCell ref="GL38:GN38"/>
    <mergeCell ref="GL42:GQ42"/>
    <mergeCell ref="GU43:GW43"/>
    <mergeCell ref="GI44:GK44"/>
    <mergeCell ref="GL44:GQ44"/>
    <mergeCell ref="HU5:HW5"/>
    <mergeCell ref="HX5:HZ5"/>
    <mergeCell ref="IB5:IC5"/>
    <mergeCell ref="ID5:IF5"/>
    <mergeCell ref="IG5:II5"/>
    <mergeCell ref="IK5:IL5"/>
    <mergeCell ref="HU6:HW6"/>
    <mergeCell ref="HX6:IC6"/>
    <mergeCell ref="ID6:IF6"/>
    <mergeCell ref="IG6:IL6"/>
    <mergeCell ref="HU7:HW8"/>
    <mergeCell ref="HX7:HZ7"/>
    <mergeCell ref="IA7:IC7"/>
    <mergeCell ref="ID7:IF8"/>
    <mergeCell ref="IG7:II7"/>
    <mergeCell ref="IJ7:IL7"/>
    <mergeCell ref="HX8:IC8"/>
    <mergeCell ref="IG8:IL8"/>
    <mergeCell ref="HK36:HM36"/>
    <mergeCell ref="HN36:HS36"/>
    <mergeCell ref="HB37:HD38"/>
    <mergeCell ref="HE37:HG37"/>
    <mergeCell ref="HH37:HJ37"/>
    <mergeCell ref="HK37:HM38"/>
    <mergeCell ref="HN37:HP37"/>
    <mergeCell ref="HQ37:HS37"/>
    <mergeCell ref="HE38:HJ38"/>
    <mergeCell ref="HN38:HS38"/>
    <mergeCell ref="HR9:HS9"/>
    <mergeCell ref="HN47:HP47"/>
    <mergeCell ref="HR47:HS47"/>
    <mergeCell ref="HB40:HD40"/>
    <mergeCell ref="HE40:HJ40"/>
    <mergeCell ref="HK40:HM40"/>
    <mergeCell ref="HN40:HS40"/>
    <mergeCell ref="HB41:HD42"/>
    <mergeCell ref="HE41:HG41"/>
    <mergeCell ref="HH41:HJ41"/>
    <mergeCell ref="HK41:HM42"/>
    <mergeCell ref="HN41:HP41"/>
    <mergeCell ref="HQ41:HS41"/>
    <mergeCell ref="HE42:HJ42"/>
    <mergeCell ref="HN42:HS42"/>
    <mergeCell ref="HB9:HD9"/>
    <mergeCell ref="HE9:HG9"/>
    <mergeCell ref="HB43:HD43"/>
    <mergeCell ref="HE43:HG43"/>
    <mergeCell ref="HI43:HJ43"/>
    <mergeCell ref="HK43:HM43"/>
    <mergeCell ref="HN43:HP43"/>
    <mergeCell ref="HR43:HS43"/>
    <mergeCell ref="HB39:HD39"/>
    <mergeCell ref="HE39:HG39"/>
    <mergeCell ref="HI39:HJ39"/>
    <mergeCell ref="HK39:HM39"/>
    <mergeCell ref="HN39:HP39"/>
    <mergeCell ref="HR39:HS39"/>
    <mergeCell ref="HB32:HD32"/>
    <mergeCell ref="HE32:HJ32"/>
    <mergeCell ref="HB49:HD50"/>
    <mergeCell ref="HE49:HG49"/>
    <mergeCell ref="HH49:HJ49"/>
    <mergeCell ref="HK49:HM50"/>
    <mergeCell ref="HN49:HP49"/>
    <mergeCell ref="HQ49:HS49"/>
    <mergeCell ref="HE50:HJ50"/>
    <mergeCell ref="HN50:HS50"/>
    <mergeCell ref="HU3:IL3"/>
    <mergeCell ref="HU4:HW4"/>
    <mergeCell ref="HX4:HZ4"/>
    <mergeCell ref="IA4:IB4"/>
    <mergeCell ref="IC4:ID4"/>
    <mergeCell ref="IE4:IF4"/>
    <mergeCell ref="IG4:IH4"/>
    <mergeCell ref="II4:IJ4"/>
    <mergeCell ref="IK4:IL4"/>
    <mergeCell ref="HB44:HD44"/>
    <mergeCell ref="HE44:HJ44"/>
    <mergeCell ref="HK44:HM44"/>
    <mergeCell ref="HN44:HS44"/>
    <mergeCell ref="HB45:HD46"/>
    <mergeCell ref="HE45:HG45"/>
    <mergeCell ref="HH45:HJ45"/>
    <mergeCell ref="HK45:HM46"/>
    <mergeCell ref="HN45:HP45"/>
    <mergeCell ref="HQ45:HS45"/>
    <mergeCell ref="HE46:HJ46"/>
    <mergeCell ref="HN46:HS46"/>
    <mergeCell ref="HB47:HD47"/>
    <mergeCell ref="HN32:HS32"/>
    <mergeCell ref="HI35:HJ35"/>
    <mergeCell ref="HB36:HD36"/>
    <mergeCell ref="HE36:HJ36"/>
    <mergeCell ref="HB28:HD28"/>
    <mergeCell ref="HE28:HJ28"/>
    <mergeCell ref="HK28:HM28"/>
    <mergeCell ref="HN28:HS28"/>
    <mergeCell ref="HB29:HD30"/>
    <mergeCell ref="HE29:HG29"/>
    <mergeCell ref="HH29:HJ29"/>
    <mergeCell ref="HK29:HM30"/>
    <mergeCell ref="HN29:HP29"/>
    <mergeCell ref="HQ29:HS29"/>
    <mergeCell ref="HE30:HJ30"/>
    <mergeCell ref="HN30:HS30"/>
    <mergeCell ref="HB31:HD31"/>
    <mergeCell ref="HE31:HG31"/>
    <mergeCell ref="HI31:HJ31"/>
    <mergeCell ref="HK31:HM31"/>
    <mergeCell ref="HR31:HS31"/>
    <mergeCell ref="HB35:HD35"/>
    <mergeCell ref="HE35:HG35"/>
    <mergeCell ref="HK35:HM35"/>
    <mergeCell ref="HN35:HP35"/>
    <mergeCell ref="HR35:HS35"/>
    <mergeCell ref="HK32:HM32"/>
    <mergeCell ref="HB33:HD34"/>
    <mergeCell ref="HU1:HZ1"/>
    <mergeCell ref="IA1:IF1"/>
    <mergeCell ref="IG1:IL1"/>
    <mergeCell ref="HU2:IL2"/>
    <mergeCell ref="HB27:HD27"/>
    <mergeCell ref="HE27:HG27"/>
    <mergeCell ref="HI27:HJ27"/>
    <mergeCell ref="HK27:HM27"/>
    <mergeCell ref="HN27:HP27"/>
    <mergeCell ref="HR27:HS27"/>
    <mergeCell ref="GU27:GW27"/>
    <mergeCell ref="GY27:GZ27"/>
    <mergeCell ref="HB21:HD22"/>
    <mergeCell ref="HK21:HM22"/>
    <mergeCell ref="HE22:HJ22"/>
    <mergeCell ref="HN22:HS22"/>
    <mergeCell ref="GI2:GZ2"/>
    <mergeCell ref="HN25:HP25"/>
    <mergeCell ref="HQ25:HS25"/>
    <mergeCell ref="HQ21:HS21"/>
    <mergeCell ref="HB13:HS13"/>
    <mergeCell ref="HB14:HD14"/>
    <mergeCell ref="HE14:HG14"/>
    <mergeCell ref="HH14:HI14"/>
    <mergeCell ref="HJ14:HK14"/>
    <mergeCell ref="HL14:HM14"/>
    <mergeCell ref="HN14:HO14"/>
    <mergeCell ref="HP14:HQ14"/>
    <mergeCell ref="HR14:HS14"/>
    <mergeCell ref="HB15:HD15"/>
    <mergeCell ref="HI9:HJ9"/>
    <mergeCell ref="GI3:GZ3"/>
    <mergeCell ref="HK17:HM18"/>
    <mergeCell ref="HE18:HJ18"/>
    <mergeCell ref="HN18:HS18"/>
    <mergeCell ref="HE17:HG17"/>
    <mergeCell ref="HH17:HJ17"/>
    <mergeCell ref="HN17:HP17"/>
    <mergeCell ref="HQ17:HS17"/>
    <mergeCell ref="HB16:HD16"/>
    <mergeCell ref="HE16:HJ16"/>
    <mergeCell ref="HK16:HM16"/>
    <mergeCell ref="HN16:HS16"/>
    <mergeCell ref="GU25:GW25"/>
    <mergeCell ref="GX25:GZ25"/>
    <mergeCell ref="GU23:GW23"/>
    <mergeCell ref="GY23:GZ23"/>
    <mergeCell ref="HB23:HD23"/>
    <mergeCell ref="HE23:HG23"/>
    <mergeCell ref="HI23:HJ23"/>
    <mergeCell ref="HK23:HM23"/>
    <mergeCell ref="HN23:HP23"/>
    <mergeCell ref="HR23:HS23"/>
    <mergeCell ref="HB24:HD24"/>
    <mergeCell ref="HE24:HJ24"/>
    <mergeCell ref="HK24:HM24"/>
    <mergeCell ref="HN24:HS24"/>
    <mergeCell ref="HE25:HG25"/>
    <mergeCell ref="HH25:HJ25"/>
    <mergeCell ref="HE19:HG19"/>
    <mergeCell ref="HI19:HJ19"/>
    <mergeCell ref="HK19:HM19"/>
    <mergeCell ref="HN19:HP19"/>
    <mergeCell ref="HB20:HD20"/>
    <mergeCell ref="GI4:GK4"/>
    <mergeCell ref="GL4:GN4"/>
    <mergeCell ref="GO4:GP4"/>
    <mergeCell ref="GQ4:GR4"/>
    <mergeCell ref="GS4:GT4"/>
    <mergeCell ref="GU4:GV4"/>
    <mergeCell ref="GW4:GX4"/>
    <mergeCell ref="GY4:GZ4"/>
    <mergeCell ref="GU5:GW5"/>
    <mergeCell ref="GY5:GZ5"/>
    <mergeCell ref="GI35:GK36"/>
    <mergeCell ref="GR35:GT36"/>
    <mergeCell ref="GL36:GQ36"/>
    <mergeCell ref="GU36:GZ36"/>
    <mergeCell ref="GO32:GP32"/>
    <mergeCell ref="GQ32:GR32"/>
    <mergeCell ref="GS32:GT32"/>
    <mergeCell ref="GX21:GZ21"/>
    <mergeCell ref="GS10:GT10"/>
    <mergeCell ref="GU10:GV10"/>
    <mergeCell ref="GW10:GX10"/>
    <mergeCell ref="GY10:GZ10"/>
    <mergeCell ref="GL12:GQ12"/>
    <mergeCell ref="GU12:GZ12"/>
    <mergeCell ref="GI6:GK6"/>
    <mergeCell ref="GR25:GT26"/>
    <mergeCell ref="GI31:GZ31"/>
    <mergeCell ref="GU24:GZ24"/>
    <mergeCell ref="GR27:GT27"/>
    <mergeCell ref="GI24:GK24"/>
    <mergeCell ref="GU33:GW33"/>
    <mergeCell ref="GU21:GW21"/>
    <mergeCell ref="HB1:HG1"/>
    <mergeCell ref="HH1:HM1"/>
    <mergeCell ref="HN1:HS1"/>
    <mergeCell ref="HB2:HS2"/>
    <mergeCell ref="FP35:FR36"/>
    <mergeCell ref="FY35:GA36"/>
    <mergeCell ref="FS36:FX36"/>
    <mergeCell ref="GB36:GG36"/>
    <mergeCell ref="FP39:FR40"/>
    <mergeCell ref="FY39:GA40"/>
    <mergeCell ref="FS40:FX40"/>
    <mergeCell ref="GB40:GG40"/>
    <mergeCell ref="GB20:GG20"/>
    <mergeCell ref="FP25:FR26"/>
    <mergeCell ref="FY25:GA26"/>
    <mergeCell ref="FS26:FX26"/>
    <mergeCell ref="GB26:GG26"/>
    <mergeCell ref="FP29:FR30"/>
    <mergeCell ref="FY29:GA30"/>
    <mergeCell ref="FS30:FX30"/>
    <mergeCell ref="GB30:GG30"/>
    <mergeCell ref="HB25:HD26"/>
    <mergeCell ref="HK25:HM26"/>
    <mergeCell ref="GR28:GT28"/>
    <mergeCell ref="GU28:GZ28"/>
    <mergeCell ref="GL33:GN33"/>
    <mergeCell ref="GP33:GQ33"/>
    <mergeCell ref="HB17:HD18"/>
    <mergeCell ref="GI1:GN1"/>
    <mergeCell ref="GO1:GT1"/>
    <mergeCell ref="GU1:GZ1"/>
    <mergeCell ref="GI37:GZ37"/>
    <mergeCell ref="FP49:FR50"/>
    <mergeCell ref="FY49:GA50"/>
    <mergeCell ref="FS50:FX50"/>
    <mergeCell ref="GB50:GG50"/>
    <mergeCell ref="GI7:GK8"/>
    <mergeCell ref="GR7:GT8"/>
    <mergeCell ref="GL8:GQ8"/>
    <mergeCell ref="GU8:GZ8"/>
    <mergeCell ref="GI13:GK14"/>
    <mergeCell ref="GR13:GT14"/>
    <mergeCell ref="GL14:GQ14"/>
    <mergeCell ref="GU14:GZ14"/>
    <mergeCell ref="GI17:GK18"/>
    <mergeCell ref="GR17:GT18"/>
    <mergeCell ref="GL18:GQ18"/>
    <mergeCell ref="GU18:GZ18"/>
    <mergeCell ref="GI21:GK22"/>
    <mergeCell ref="GR21:GT22"/>
    <mergeCell ref="GL22:GQ22"/>
    <mergeCell ref="GU22:GZ22"/>
    <mergeCell ref="GB12:GG12"/>
    <mergeCell ref="FP15:FR16"/>
    <mergeCell ref="FY15:GA16"/>
    <mergeCell ref="FS16:FX16"/>
    <mergeCell ref="GB16:GG16"/>
    <mergeCell ref="FP19:FR20"/>
    <mergeCell ref="FY19:GA20"/>
    <mergeCell ref="FS20:FX20"/>
    <mergeCell ref="GL35:GN35"/>
    <mergeCell ref="GO35:GQ35"/>
    <mergeCell ref="GU35:GW35"/>
    <mergeCell ref="GX35:GZ35"/>
    <mergeCell ref="FF43:FH44"/>
    <mergeCell ref="EZ44:FE44"/>
    <mergeCell ref="FI44:FN44"/>
    <mergeCell ref="EW47:EY48"/>
    <mergeCell ref="FF47:FH48"/>
    <mergeCell ref="EZ48:FE48"/>
    <mergeCell ref="FI48:FN48"/>
    <mergeCell ref="FI42:FN42"/>
    <mergeCell ref="FI43:FK43"/>
    <mergeCell ref="FL43:FN43"/>
    <mergeCell ref="FI46:FN46"/>
    <mergeCell ref="EZ43:FB43"/>
    <mergeCell ref="FC43:FE43"/>
    <mergeCell ref="EZ46:FE46"/>
    <mergeCell ref="EW37:EY37"/>
    <mergeCell ref="EW38:EY38"/>
    <mergeCell ref="EZ38:FE38"/>
    <mergeCell ref="EZ39:FB39"/>
    <mergeCell ref="FC39:FE39"/>
    <mergeCell ref="EW42:EY42"/>
    <mergeCell ref="EZ45:FB45"/>
    <mergeCell ref="FD45:FE45"/>
    <mergeCell ref="EZ47:FB47"/>
    <mergeCell ref="FC47:FE47"/>
    <mergeCell ref="EW4:EY4"/>
    <mergeCell ref="EZ4:FB4"/>
    <mergeCell ref="FC4:FD4"/>
    <mergeCell ref="FE4:FF4"/>
    <mergeCell ref="FG4:FH4"/>
    <mergeCell ref="FI4:FJ4"/>
    <mergeCell ref="FK4:FL4"/>
    <mergeCell ref="FM4:FN4"/>
    <mergeCell ref="EW11:EY12"/>
    <mergeCell ref="FF11:FH12"/>
    <mergeCell ref="EZ12:FE12"/>
    <mergeCell ref="FI12:FN12"/>
    <mergeCell ref="EW15:EY16"/>
    <mergeCell ref="FF15:FH16"/>
    <mergeCell ref="EZ16:FE16"/>
    <mergeCell ref="FI16:FN16"/>
    <mergeCell ref="EW19:EY20"/>
    <mergeCell ref="FF19:FH20"/>
    <mergeCell ref="EZ20:FE20"/>
    <mergeCell ref="FI20:FN20"/>
    <mergeCell ref="EZ15:FB15"/>
    <mergeCell ref="FC15:FE15"/>
    <mergeCell ref="FI15:FK15"/>
    <mergeCell ref="FL15:FN15"/>
    <mergeCell ref="FI6:FN6"/>
    <mergeCell ref="EZ7:FB7"/>
    <mergeCell ref="FC7:FE7"/>
    <mergeCell ref="FI7:FK7"/>
    <mergeCell ref="FL7:FN7"/>
    <mergeCell ref="EW9:EY9"/>
    <mergeCell ref="EZ9:FB9"/>
    <mergeCell ref="FD9:FE9"/>
    <mergeCell ref="BF1:BK1"/>
    <mergeCell ref="BL1:BQ1"/>
    <mergeCell ref="BR1:BW1"/>
    <mergeCell ref="BF2:BW2"/>
    <mergeCell ref="BF3:BW52"/>
    <mergeCell ref="ED49:EF49"/>
    <mergeCell ref="EG49:EI49"/>
    <mergeCell ref="EK49:EL49"/>
    <mergeCell ref="EM49:EO49"/>
    <mergeCell ref="EP49:ER49"/>
    <mergeCell ref="ET49:EU49"/>
    <mergeCell ref="ED43:EF44"/>
    <mergeCell ref="ED37:EF37"/>
    <mergeCell ref="ED38:EF38"/>
    <mergeCell ref="ED50:EF50"/>
    <mergeCell ref="EG50:EL50"/>
    <mergeCell ref="EM50:EO50"/>
    <mergeCell ref="EP50:EU50"/>
    <mergeCell ref="EP18:EU18"/>
    <mergeCell ref="ED13:EF14"/>
    <mergeCell ref="EM13:EO14"/>
    <mergeCell ref="ED17:EF18"/>
    <mergeCell ref="EM17:EO18"/>
    <mergeCell ref="EG24:EL24"/>
    <mergeCell ref="EP24:EU24"/>
    <mergeCell ref="ED23:EF24"/>
    <mergeCell ref="EM23:EO24"/>
    <mergeCell ref="ED27:EF28"/>
    <mergeCell ref="EM27:EO28"/>
    <mergeCell ref="EG28:EL28"/>
    <mergeCell ref="EP28:EU28"/>
    <mergeCell ref="ED31:EF32"/>
    <mergeCell ref="EZ13:FB13"/>
    <mergeCell ref="FD13:FE13"/>
    <mergeCell ref="FF13:FH13"/>
    <mergeCell ref="FI13:FK13"/>
    <mergeCell ref="FM13:FN13"/>
    <mergeCell ref="EW14:EY14"/>
    <mergeCell ref="EZ14:FE14"/>
    <mergeCell ref="FF14:FH14"/>
    <mergeCell ref="FI14:FN14"/>
    <mergeCell ref="EZ5:FB5"/>
    <mergeCell ref="FD5:FE5"/>
    <mergeCell ref="FF5:FH5"/>
    <mergeCell ref="FI5:FK5"/>
    <mergeCell ref="FM5:FN5"/>
    <mergeCell ref="EW6:EY6"/>
    <mergeCell ref="EZ6:FE6"/>
    <mergeCell ref="FF6:FH6"/>
    <mergeCell ref="FF9:FH9"/>
    <mergeCell ref="FI9:FK9"/>
    <mergeCell ref="FM9:FN9"/>
    <mergeCell ref="EW7:EY8"/>
    <mergeCell ref="FF7:FH8"/>
    <mergeCell ref="EZ8:FE8"/>
    <mergeCell ref="FI8:FN8"/>
    <mergeCell ref="EW5:EY5"/>
    <mergeCell ref="EZ10:FE10"/>
    <mergeCell ref="FF10:FH10"/>
    <mergeCell ref="FI10:FN10"/>
    <mergeCell ref="EZ11:FB11"/>
    <mergeCell ref="EW10:EY10"/>
    <mergeCell ref="EG46:EL46"/>
    <mergeCell ref="EG36:EL36"/>
    <mergeCell ref="EP36:EU36"/>
    <mergeCell ref="ET41:EU41"/>
    <mergeCell ref="EP40:EU40"/>
    <mergeCell ref="EG31:EI31"/>
    <mergeCell ref="EJ31:EL31"/>
    <mergeCell ref="EP31:ER31"/>
    <mergeCell ref="ES31:EU31"/>
    <mergeCell ref="EL10:EM10"/>
    <mergeCell ref="EN10:EO10"/>
    <mergeCell ref="EP10:EQ10"/>
    <mergeCell ref="ER10:ES10"/>
    <mergeCell ref="ET10:EU10"/>
    <mergeCell ref="EP16:EU16"/>
    <mergeCell ref="EW13:EY13"/>
    <mergeCell ref="EW43:EY44"/>
    <mergeCell ref="EP35:ER35"/>
    <mergeCell ref="ES35:EU35"/>
    <mergeCell ref="EG47:EI47"/>
    <mergeCell ref="EJ47:EL47"/>
    <mergeCell ref="EP47:ER47"/>
    <mergeCell ref="ES47:EU47"/>
    <mergeCell ref="EM46:EO46"/>
    <mergeCell ref="EP46:EU46"/>
    <mergeCell ref="EM43:EO44"/>
    <mergeCell ref="EG44:EL44"/>
    <mergeCell ref="EP44:EU44"/>
    <mergeCell ref="EG37:EI37"/>
    <mergeCell ref="EK37:EL37"/>
    <mergeCell ref="EM37:EO37"/>
    <mergeCell ref="EP37:ER37"/>
    <mergeCell ref="ET37:EU37"/>
    <mergeCell ref="EG38:EL38"/>
    <mergeCell ref="EM38:EO38"/>
    <mergeCell ref="EM15:EO15"/>
    <mergeCell ref="ES17:EU17"/>
    <mergeCell ref="EG18:EL18"/>
    <mergeCell ref="EM31:EO32"/>
    <mergeCell ref="EG32:EL32"/>
    <mergeCell ref="EP32:EU32"/>
    <mergeCell ref="ED26:EF26"/>
    <mergeCell ref="EG26:EL26"/>
    <mergeCell ref="EM26:EO26"/>
    <mergeCell ref="EP26:EU26"/>
    <mergeCell ref="EG27:EI27"/>
    <mergeCell ref="EJ27:EL27"/>
    <mergeCell ref="EP27:ER27"/>
    <mergeCell ref="ES27:EU27"/>
    <mergeCell ref="ED29:EF29"/>
    <mergeCell ref="EG29:EI29"/>
    <mergeCell ref="EK29:EL29"/>
    <mergeCell ref="EM29:EO29"/>
    <mergeCell ref="EP29:ER29"/>
    <mergeCell ref="EP42:EU42"/>
    <mergeCell ref="EG43:EI43"/>
    <mergeCell ref="EJ43:EL43"/>
    <mergeCell ref="EP43:ER43"/>
    <mergeCell ref="ES43:EU43"/>
    <mergeCell ref="ED45:EF45"/>
    <mergeCell ref="EG45:EI45"/>
    <mergeCell ref="EK45:EL45"/>
    <mergeCell ref="EM45:EO45"/>
    <mergeCell ref="EP45:ER45"/>
    <mergeCell ref="ET45:EU45"/>
    <mergeCell ref="ED25:EF25"/>
    <mergeCell ref="EG25:EI25"/>
    <mergeCell ref="EK25:EL25"/>
    <mergeCell ref="EM25:EO25"/>
    <mergeCell ref="EP25:ER25"/>
    <mergeCell ref="ET25:EU25"/>
    <mergeCell ref="EP38:EU38"/>
    <mergeCell ref="EG39:EI39"/>
    <mergeCell ref="EJ39:EL39"/>
    <mergeCell ref="EP39:ER39"/>
    <mergeCell ref="ES39:EU39"/>
    <mergeCell ref="ED41:EF41"/>
    <mergeCell ref="EG41:EI41"/>
    <mergeCell ref="EK41:EL41"/>
    <mergeCell ref="EM41:EO41"/>
    <mergeCell ref="EP41:ER41"/>
    <mergeCell ref="ED39:EF40"/>
    <mergeCell ref="EM39:EO40"/>
    <mergeCell ref="EG40:EL40"/>
    <mergeCell ref="EG35:EI35"/>
    <mergeCell ref="EJ35:EL35"/>
    <mergeCell ref="ET21:EU21"/>
    <mergeCell ref="ED22:EF22"/>
    <mergeCell ref="EG22:EL22"/>
    <mergeCell ref="EM22:EO22"/>
    <mergeCell ref="EP22:EU22"/>
    <mergeCell ref="EG23:EI23"/>
    <mergeCell ref="EJ23:EL23"/>
    <mergeCell ref="EP23:ER23"/>
    <mergeCell ref="ES23:EU23"/>
    <mergeCell ref="ED16:EF16"/>
    <mergeCell ref="EG16:EL16"/>
    <mergeCell ref="EM16:EO16"/>
    <mergeCell ref="ET29:EU29"/>
    <mergeCell ref="ED30:EF30"/>
    <mergeCell ref="EG30:EL30"/>
    <mergeCell ref="EM30:EO30"/>
    <mergeCell ref="EP30:EU30"/>
    <mergeCell ref="ED1:EI1"/>
    <mergeCell ref="EJ1:EO1"/>
    <mergeCell ref="EP1:EU1"/>
    <mergeCell ref="ED2:EU2"/>
    <mergeCell ref="ED3:EU3"/>
    <mergeCell ref="ED4:EF4"/>
    <mergeCell ref="EG4:EI4"/>
    <mergeCell ref="EJ4:EK4"/>
    <mergeCell ref="EL4:EM4"/>
    <mergeCell ref="EN4:EO4"/>
    <mergeCell ref="EP4:EQ4"/>
    <mergeCell ref="ER4:ES4"/>
    <mergeCell ref="ET4:EU4"/>
    <mergeCell ref="ED5:EF5"/>
    <mergeCell ref="EG5:EI5"/>
    <mergeCell ref="EK5:EL5"/>
    <mergeCell ref="EM5:EO5"/>
    <mergeCell ref="EP5:ER5"/>
    <mergeCell ref="ET5:EU5"/>
    <mergeCell ref="HK20:HM20"/>
    <mergeCell ref="HN20:HS20"/>
    <mergeCell ref="HE21:HG21"/>
    <mergeCell ref="HH21:HJ21"/>
    <mergeCell ref="HN21:HP21"/>
    <mergeCell ref="GU32:GV32"/>
    <mergeCell ref="GW32:GX32"/>
    <mergeCell ref="GY32:GZ32"/>
    <mergeCell ref="GR33:GT33"/>
    <mergeCell ref="GI34:GK34"/>
    <mergeCell ref="GL34:GQ34"/>
    <mergeCell ref="GR34:GT34"/>
    <mergeCell ref="GU34:GZ34"/>
    <mergeCell ref="HE26:HJ26"/>
    <mergeCell ref="HN26:HS26"/>
    <mergeCell ref="HR19:HS19"/>
    <mergeCell ref="HN31:HP31"/>
    <mergeCell ref="HE33:HG33"/>
    <mergeCell ref="HH33:HJ33"/>
    <mergeCell ref="HK33:HM34"/>
    <mergeCell ref="HN33:HP33"/>
    <mergeCell ref="HQ33:HS33"/>
    <mergeCell ref="HE34:HJ34"/>
    <mergeCell ref="HN34:HS34"/>
    <mergeCell ref="GI32:GK32"/>
    <mergeCell ref="GL32:GN32"/>
    <mergeCell ref="HB19:HD19"/>
    <mergeCell ref="HE20:HJ20"/>
    <mergeCell ref="EG17:EI17"/>
    <mergeCell ref="EJ17:EL17"/>
    <mergeCell ref="EP17:ER17"/>
    <mergeCell ref="ED19:EU19"/>
    <mergeCell ref="ED11:EF11"/>
    <mergeCell ref="EG11:EI11"/>
    <mergeCell ref="EK11:EL11"/>
    <mergeCell ref="EM11:EO11"/>
    <mergeCell ref="EP11:ER11"/>
    <mergeCell ref="ET11:EU11"/>
    <mergeCell ref="ED12:EF12"/>
    <mergeCell ref="EG12:EL12"/>
    <mergeCell ref="EM12:EO12"/>
    <mergeCell ref="EP12:EU12"/>
    <mergeCell ref="EG13:EI13"/>
    <mergeCell ref="GB8:GG8"/>
    <mergeCell ref="FS10:FX10"/>
    <mergeCell ref="GI16:GK16"/>
    <mergeCell ref="EJ13:EL13"/>
    <mergeCell ref="EP13:ER13"/>
    <mergeCell ref="ES13:EU13"/>
    <mergeCell ref="ED15:EF15"/>
    <mergeCell ref="EG15:EI15"/>
    <mergeCell ref="EK15:EL15"/>
    <mergeCell ref="EP15:ER15"/>
    <mergeCell ref="ED7:EF8"/>
    <mergeCell ref="EM7:EO8"/>
    <mergeCell ref="EG8:EL8"/>
    <mergeCell ref="EP8:EU8"/>
    <mergeCell ref="EG14:EL14"/>
    <mergeCell ref="EP14:EU14"/>
    <mergeCell ref="EP20:EQ20"/>
    <mergeCell ref="ER20:ES20"/>
    <mergeCell ref="ET20:EU20"/>
    <mergeCell ref="ED33:EF33"/>
    <mergeCell ref="EG33:EI33"/>
    <mergeCell ref="EK33:EL33"/>
    <mergeCell ref="EM33:EO33"/>
    <mergeCell ref="EP33:ER33"/>
    <mergeCell ref="ET33:EU33"/>
    <mergeCell ref="ED34:EF34"/>
    <mergeCell ref="GR44:GT44"/>
    <mergeCell ref="ET15:EU15"/>
    <mergeCell ref="ED6:EF6"/>
    <mergeCell ref="EG6:EL6"/>
    <mergeCell ref="EM6:EO6"/>
    <mergeCell ref="EP6:EU6"/>
    <mergeCell ref="EG7:EI7"/>
    <mergeCell ref="EJ7:EL7"/>
    <mergeCell ref="EP7:ER7"/>
    <mergeCell ref="ES7:EU7"/>
    <mergeCell ref="ED9:EU9"/>
    <mergeCell ref="ED10:EF10"/>
    <mergeCell ref="EG10:EI10"/>
    <mergeCell ref="EJ10:EK10"/>
    <mergeCell ref="EG34:EL34"/>
    <mergeCell ref="EM34:EO34"/>
    <mergeCell ref="EP34:EU34"/>
    <mergeCell ref="ED21:EF21"/>
    <mergeCell ref="EG21:EI21"/>
    <mergeCell ref="EK21:EL21"/>
    <mergeCell ref="EM21:EO21"/>
    <mergeCell ref="EP21:ER21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ED20:EF20"/>
    <mergeCell ref="EG20:EI20"/>
    <mergeCell ref="EJ20:EK20"/>
    <mergeCell ref="EL20:EM20"/>
    <mergeCell ref="EN20:EO20"/>
    <mergeCell ref="ED35:EF36"/>
    <mergeCell ref="EM35:EO36"/>
    <mergeCell ref="ED42:EF42"/>
    <mergeCell ref="EG42:EL42"/>
    <mergeCell ref="EM42:EO42"/>
    <mergeCell ref="AM43:AX43"/>
    <mergeCell ref="HI15:HJ15"/>
    <mergeCell ref="FY48:GA48"/>
    <mergeCell ref="GB48:GG48"/>
    <mergeCell ref="GR5:GT5"/>
    <mergeCell ref="GD46:GE46"/>
    <mergeCell ref="GI5:GK5"/>
    <mergeCell ref="GB23:GD23"/>
    <mergeCell ref="GF23:GG23"/>
    <mergeCell ref="GF27:GG27"/>
    <mergeCell ref="GL26:GQ26"/>
    <mergeCell ref="GU26:GZ26"/>
    <mergeCell ref="GI29:GK30"/>
    <mergeCell ref="GR29:GT30"/>
    <mergeCell ref="GL30:GQ30"/>
    <mergeCell ref="GU30:GZ30"/>
    <mergeCell ref="GB41:GD41"/>
    <mergeCell ref="GF41:GG41"/>
    <mergeCell ref="GL29:GN29"/>
    <mergeCell ref="GO29:GQ29"/>
    <mergeCell ref="GU29:GW29"/>
    <mergeCell ref="GX29:GZ29"/>
    <mergeCell ref="GL20:GQ20"/>
    <mergeCell ref="GB47:GD47"/>
    <mergeCell ref="GF47:GG47"/>
    <mergeCell ref="GE7:GG7"/>
    <mergeCell ref="GB11:GD11"/>
    <mergeCell ref="GE11:GG11"/>
    <mergeCell ref="FY10:GA10"/>
    <mergeCell ref="GL5:GN5"/>
    <mergeCell ref="GP5:GQ5"/>
    <mergeCell ref="GL11:GN11"/>
    <mergeCell ref="GY33:GZ33"/>
    <mergeCell ref="FX46:FY46"/>
    <mergeCell ref="FZ46:GA46"/>
    <mergeCell ref="GB46:GC46"/>
    <mergeCell ref="GL24:GQ24"/>
    <mergeCell ref="GI27:GK27"/>
    <mergeCell ref="FV35:FX35"/>
    <mergeCell ref="GB35:GD35"/>
    <mergeCell ref="GE35:GG35"/>
    <mergeCell ref="GU16:GZ16"/>
    <mergeCell ref="GI10:GK10"/>
    <mergeCell ref="GI11:GK11"/>
    <mergeCell ref="GR11:GT11"/>
    <mergeCell ref="GI12:GK12"/>
    <mergeCell ref="GR12:GT12"/>
    <mergeCell ref="GL10:GN10"/>
    <mergeCell ref="GO10:GP10"/>
    <mergeCell ref="GQ10:GR10"/>
    <mergeCell ref="FS38:FX38"/>
    <mergeCell ref="FY38:GA38"/>
    <mergeCell ref="GE43:GG43"/>
    <mergeCell ref="GB38:GG38"/>
    <mergeCell ref="GR23:GT23"/>
    <mergeCell ref="GL43:GN43"/>
    <mergeCell ref="GP43:GQ43"/>
    <mergeCell ref="GR43:GT43"/>
    <mergeCell ref="GL25:GN25"/>
    <mergeCell ref="FS12:FX12"/>
    <mergeCell ref="FS18:FX18"/>
    <mergeCell ref="GO17:GQ17"/>
    <mergeCell ref="GI33:GK33"/>
    <mergeCell ref="GY43:GZ43"/>
    <mergeCell ref="GS38:GT38"/>
    <mergeCell ref="HK15:HM15"/>
    <mergeCell ref="HN15:HP15"/>
    <mergeCell ref="HR15:HS15"/>
    <mergeCell ref="FP43:FR44"/>
    <mergeCell ref="FY43:GA44"/>
    <mergeCell ref="FS44:FX44"/>
    <mergeCell ref="GB44:GG44"/>
    <mergeCell ref="FV39:FX39"/>
    <mergeCell ref="FP45:GG45"/>
    <mergeCell ref="FV22:FW22"/>
    <mergeCell ref="FX22:FY22"/>
    <mergeCell ref="FZ22:GA22"/>
    <mergeCell ref="GL21:GN21"/>
    <mergeCell ref="FY41:GA41"/>
    <mergeCell ref="GB39:GD39"/>
    <mergeCell ref="GE39:GG39"/>
    <mergeCell ref="FY23:GA23"/>
    <mergeCell ref="FY24:GA24"/>
    <mergeCell ref="FY37:GA37"/>
    <mergeCell ref="FW41:FX41"/>
    <mergeCell ref="FS37:FU37"/>
    <mergeCell ref="FS41:FU41"/>
    <mergeCell ref="GB42:GG42"/>
    <mergeCell ref="GB43:GD43"/>
    <mergeCell ref="GI25:GK26"/>
    <mergeCell ref="FS29:FU29"/>
    <mergeCell ref="FV29:FX29"/>
    <mergeCell ref="GB29:GD29"/>
    <mergeCell ref="GE29:GG29"/>
    <mergeCell ref="GR15:GT15"/>
    <mergeCell ref="GI43:GK43"/>
    <mergeCell ref="HE15:HG15"/>
    <mergeCell ref="GL28:GQ28"/>
    <mergeCell ref="GO25:GQ25"/>
    <mergeCell ref="GU6:GZ6"/>
    <mergeCell ref="GL7:GN7"/>
    <mergeCell ref="GO7:GQ7"/>
    <mergeCell ref="GU7:GW7"/>
    <mergeCell ref="GX7:GZ7"/>
    <mergeCell ref="GI9:GZ9"/>
    <mergeCell ref="GU17:GW17"/>
    <mergeCell ref="GX17:GZ17"/>
    <mergeCell ref="GU20:GZ20"/>
    <mergeCell ref="GU11:GW11"/>
    <mergeCell ref="GY11:GZ11"/>
    <mergeCell ref="GU15:GW15"/>
    <mergeCell ref="GY15:GZ15"/>
    <mergeCell ref="GU19:GW19"/>
    <mergeCell ref="GY19:GZ19"/>
    <mergeCell ref="GL16:GQ16"/>
    <mergeCell ref="GR19:GT19"/>
    <mergeCell ref="GR20:GT20"/>
    <mergeCell ref="GL17:GN17"/>
    <mergeCell ref="GL13:GN13"/>
    <mergeCell ref="GI15:GK15"/>
    <mergeCell ref="GP23:GQ23"/>
    <mergeCell ref="GO13:GQ13"/>
    <mergeCell ref="FW47:FX47"/>
    <mergeCell ref="FS48:FX48"/>
    <mergeCell ref="FS49:FU49"/>
    <mergeCell ref="FV49:FX49"/>
    <mergeCell ref="FW37:FX37"/>
    <mergeCell ref="FV7:FX7"/>
    <mergeCell ref="FS11:FU11"/>
    <mergeCell ref="FV11:FX11"/>
    <mergeCell ref="FS9:FU9"/>
    <mergeCell ref="FW9:FX9"/>
    <mergeCell ref="GL27:GN27"/>
    <mergeCell ref="GP27:GQ27"/>
    <mergeCell ref="GO38:GP38"/>
    <mergeCell ref="GQ38:GR38"/>
    <mergeCell ref="GB37:GD37"/>
    <mergeCell ref="FS46:FU46"/>
    <mergeCell ref="FV46:FW46"/>
    <mergeCell ref="FW33:FX33"/>
    <mergeCell ref="FS33:FU33"/>
    <mergeCell ref="FS34:FX34"/>
    <mergeCell ref="GR16:GT16"/>
    <mergeCell ref="GO21:GQ21"/>
    <mergeCell ref="GL15:GN15"/>
    <mergeCell ref="GP15:GQ15"/>
    <mergeCell ref="GL19:GN19"/>
    <mergeCell ref="GP19:GQ19"/>
    <mergeCell ref="GL23:GN23"/>
    <mergeCell ref="GI19:GK19"/>
    <mergeCell ref="GI20:GK20"/>
    <mergeCell ref="GI23:GK23"/>
    <mergeCell ref="GI28:GK28"/>
    <mergeCell ref="GL6:GQ6"/>
    <mergeCell ref="GR6:GT6"/>
    <mergeCell ref="GB22:GC22"/>
    <mergeCell ref="GD22:GE22"/>
    <mergeCell ref="GF22:GG22"/>
    <mergeCell ref="FS24:FX24"/>
    <mergeCell ref="GB24:GG24"/>
    <mergeCell ref="FS19:FU19"/>
    <mergeCell ref="FV19:FX19"/>
    <mergeCell ref="GB19:GD19"/>
    <mergeCell ref="GE19:GG19"/>
    <mergeCell ref="GR24:GT24"/>
    <mergeCell ref="FS32:FU32"/>
    <mergeCell ref="FV32:FW32"/>
    <mergeCell ref="FX32:FY32"/>
    <mergeCell ref="FY9:GA9"/>
    <mergeCell ref="GB10:GG10"/>
    <mergeCell ref="FY18:GA18"/>
    <mergeCell ref="FS15:FU15"/>
    <mergeCell ref="FV15:FX15"/>
    <mergeCell ref="GB7:GD7"/>
    <mergeCell ref="GB14:GG14"/>
    <mergeCell ref="FS13:FU13"/>
    <mergeCell ref="FW13:FX13"/>
    <mergeCell ref="FS17:FU17"/>
    <mergeCell ref="FW17:FX17"/>
    <mergeCell ref="GB17:GD17"/>
    <mergeCell ref="GB13:GD13"/>
    <mergeCell ref="GF13:GG13"/>
    <mergeCell ref="FW27:FX27"/>
    <mergeCell ref="FS27:FU27"/>
    <mergeCell ref="GP11:GQ11"/>
    <mergeCell ref="GU13:GW13"/>
    <mergeCell ref="GX13:GZ13"/>
    <mergeCell ref="GE49:GG49"/>
    <mergeCell ref="FP47:FR47"/>
    <mergeCell ref="GF46:GG46"/>
    <mergeCell ref="FY47:GA47"/>
    <mergeCell ref="FP42:FR42"/>
    <mergeCell ref="FP33:FR33"/>
    <mergeCell ref="FP34:FR34"/>
    <mergeCell ref="FP37:FR37"/>
    <mergeCell ref="FY33:GA33"/>
    <mergeCell ref="FY34:GA34"/>
    <mergeCell ref="FP27:FR27"/>
    <mergeCell ref="FY27:GA27"/>
    <mergeCell ref="FP28:FR28"/>
    <mergeCell ref="FY28:GA28"/>
    <mergeCell ref="FS25:FU25"/>
    <mergeCell ref="FV25:FX25"/>
    <mergeCell ref="GB25:GD25"/>
    <mergeCell ref="GE25:GG25"/>
    <mergeCell ref="FS28:FX28"/>
    <mergeCell ref="GB28:GG28"/>
    <mergeCell ref="FS42:FX42"/>
    <mergeCell ref="FY42:GA42"/>
    <mergeCell ref="FP48:FR48"/>
    <mergeCell ref="GB33:GD33"/>
    <mergeCell ref="GB18:GG18"/>
    <mergeCell ref="GF33:GG33"/>
    <mergeCell ref="FY13:GA13"/>
    <mergeCell ref="FP14:FR14"/>
    <mergeCell ref="FY14:GA14"/>
    <mergeCell ref="FS14:FX14"/>
    <mergeCell ref="FP17:FR17"/>
    <mergeCell ref="FY17:GA17"/>
    <mergeCell ref="GF17:GG17"/>
    <mergeCell ref="FP3:GG3"/>
    <mergeCell ref="FV4:FW4"/>
    <mergeCell ref="FX4:FY4"/>
    <mergeCell ref="FZ4:GA4"/>
    <mergeCell ref="GB4:GC4"/>
    <mergeCell ref="GD4:GE4"/>
    <mergeCell ref="FY11:GA12"/>
    <mergeCell ref="FP6:FR6"/>
    <mergeCell ref="FS6:FX6"/>
    <mergeCell ref="FP5:FR5"/>
    <mergeCell ref="FY5:GA5"/>
    <mergeCell ref="FY6:GA6"/>
    <mergeCell ref="GB6:GG6"/>
    <mergeCell ref="GB15:GD15"/>
    <mergeCell ref="FP4:FR4"/>
    <mergeCell ref="FS4:FU4"/>
    <mergeCell ref="FP10:FR10"/>
    <mergeCell ref="GF4:GG4"/>
    <mergeCell ref="EZ50:FE50"/>
    <mergeCell ref="FI47:FK47"/>
    <mergeCell ref="FL47:FN47"/>
    <mergeCell ref="FI50:FN50"/>
    <mergeCell ref="EZ49:FB49"/>
    <mergeCell ref="FD49:FE49"/>
    <mergeCell ref="EW45:EY45"/>
    <mergeCell ref="FF45:FH45"/>
    <mergeCell ref="EW46:EY46"/>
    <mergeCell ref="FF46:FH46"/>
    <mergeCell ref="FP11:FR12"/>
    <mergeCell ref="FP18:FR18"/>
    <mergeCell ref="FI38:FN38"/>
    <mergeCell ref="FI39:FK39"/>
    <mergeCell ref="FL39:FN39"/>
    <mergeCell ref="FP46:FR46"/>
    <mergeCell ref="EZ31:FB31"/>
    <mergeCell ref="FC31:FE31"/>
    <mergeCell ref="FI31:FK31"/>
    <mergeCell ref="FL31:FN31"/>
    <mergeCell ref="FI29:FK29"/>
    <mergeCell ref="FM29:FN29"/>
    <mergeCell ref="EZ29:FB29"/>
    <mergeCell ref="FD29:FE29"/>
    <mergeCell ref="FM49:FN49"/>
    <mergeCell ref="EZ17:FB17"/>
    <mergeCell ref="FP13:FR13"/>
    <mergeCell ref="FC11:FE11"/>
    <mergeCell ref="FI11:FK11"/>
    <mergeCell ref="FL11:FN11"/>
    <mergeCell ref="FI32:FN32"/>
    <mergeCell ref="EW35:EY36"/>
    <mergeCell ref="FL51:FN51"/>
    <mergeCell ref="EW51:EY52"/>
    <mergeCell ref="FF51:FH52"/>
    <mergeCell ref="EZ52:FE52"/>
    <mergeCell ref="FI52:FN52"/>
    <mergeCell ref="FS7:FU7"/>
    <mergeCell ref="FP41:FR41"/>
    <mergeCell ref="FP22:FR22"/>
    <mergeCell ref="FP23:FR23"/>
    <mergeCell ref="FP24:FR24"/>
    <mergeCell ref="FS22:FU22"/>
    <mergeCell ref="FS39:FU39"/>
    <mergeCell ref="FP9:FR9"/>
    <mergeCell ref="FI33:FK33"/>
    <mergeCell ref="FM33:FN33"/>
    <mergeCell ref="FP7:FR8"/>
    <mergeCell ref="FP21:GG21"/>
    <mergeCell ref="GB49:GD49"/>
    <mergeCell ref="FP38:FR38"/>
    <mergeCell ref="FS47:FU47"/>
    <mergeCell ref="GB27:GD27"/>
    <mergeCell ref="FY7:GA8"/>
    <mergeCell ref="FS8:FX8"/>
    <mergeCell ref="GE15:GG15"/>
    <mergeCell ref="GB34:GG34"/>
    <mergeCell ref="FS35:FU35"/>
    <mergeCell ref="GF37:GG37"/>
    <mergeCell ref="FS43:FU43"/>
    <mergeCell ref="FV43:FX43"/>
    <mergeCell ref="EW49:EY49"/>
    <mergeCell ref="FF49:FH49"/>
    <mergeCell ref="EW50:EY50"/>
    <mergeCell ref="EW39:EY40"/>
    <mergeCell ref="FF39:FH40"/>
    <mergeCell ref="EZ40:FE40"/>
    <mergeCell ref="FI40:FN40"/>
    <mergeCell ref="FF27:FH28"/>
    <mergeCell ref="EZ28:FE28"/>
    <mergeCell ref="FI28:FN28"/>
    <mergeCell ref="EZ33:FB33"/>
    <mergeCell ref="FD33:FE33"/>
    <mergeCell ref="EW31:EY32"/>
    <mergeCell ref="EW33:EY33"/>
    <mergeCell ref="EW41:EY41"/>
    <mergeCell ref="EZ42:FE42"/>
    <mergeCell ref="FF42:FH42"/>
    <mergeCell ref="FF37:FH37"/>
    <mergeCell ref="FF38:FH38"/>
    <mergeCell ref="FF41:FH41"/>
    <mergeCell ref="EZ37:FB37"/>
    <mergeCell ref="EW29:EY29"/>
    <mergeCell ref="FF29:FH29"/>
    <mergeCell ref="EW30:EY30"/>
    <mergeCell ref="EZ30:FE30"/>
    <mergeCell ref="FF30:FH30"/>
    <mergeCell ref="FI30:FN30"/>
    <mergeCell ref="FD37:FE37"/>
    <mergeCell ref="EZ41:FB41"/>
    <mergeCell ref="FD41:FE41"/>
    <mergeCell ref="FF31:FH32"/>
    <mergeCell ref="EZ32:FE32"/>
    <mergeCell ref="FF33:FH33"/>
    <mergeCell ref="EW34:EY34"/>
    <mergeCell ref="EZ34:FE34"/>
    <mergeCell ref="FF34:FH34"/>
    <mergeCell ref="FI34:FN34"/>
    <mergeCell ref="EZ35:FB35"/>
    <mergeCell ref="FC35:FE35"/>
    <mergeCell ref="FI35:FK35"/>
    <mergeCell ref="FL35:FN35"/>
    <mergeCell ref="FI23:FK23"/>
    <mergeCell ref="FL23:FN23"/>
    <mergeCell ref="FI21:FK21"/>
    <mergeCell ref="FM21:FN21"/>
    <mergeCell ref="FI25:FK25"/>
    <mergeCell ref="FM25:FN25"/>
    <mergeCell ref="EW23:EY24"/>
    <mergeCell ref="FF23:FH24"/>
    <mergeCell ref="EZ24:FE24"/>
    <mergeCell ref="FI24:FN24"/>
    <mergeCell ref="EW27:EY28"/>
    <mergeCell ref="FD21:FE21"/>
    <mergeCell ref="EZ25:FB25"/>
    <mergeCell ref="FD25:FE25"/>
    <mergeCell ref="EZ26:FE26"/>
    <mergeCell ref="EW25:EY25"/>
    <mergeCell ref="EW26:EY26"/>
    <mergeCell ref="FF25:FH25"/>
    <mergeCell ref="FF35:FH36"/>
    <mergeCell ref="EZ36:FE36"/>
    <mergeCell ref="FI36:FN36"/>
    <mergeCell ref="AP31:AR31"/>
    <mergeCell ref="AP32:AR32"/>
    <mergeCell ref="AP33:AR33"/>
    <mergeCell ref="AP34:AR34"/>
    <mergeCell ref="FV1:GA1"/>
    <mergeCell ref="GB1:GG1"/>
    <mergeCell ref="FP2:GG2"/>
    <mergeCell ref="EW3:FN3"/>
    <mergeCell ref="EW17:EY17"/>
    <mergeCell ref="FF17:FH17"/>
    <mergeCell ref="FP31:GG31"/>
    <mergeCell ref="FP32:FR32"/>
    <mergeCell ref="FZ32:GA32"/>
    <mergeCell ref="GB32:GC32"/>
    <mergeCell ref="FP1:FU1"/>
    <mergeCell ref="EW1:FB1"/>
    <mergeCell ref="FC1:FH1"/>
    <mergeCell ref="FI1:FN1"/>
    <mergeCell ref="EW2:FN2"/>
    <mergeCell ref="DD1:DI1"/>
    <mergeCell ref="GD32:GE32"/>
    <mergeCell ref="GF32:GG32"/>
    <mergeCell ref="FI17:FK17"/>
    <mergeCell ref="FC19:FE19"/>
    <mergeCell ref="FI19:FK19"/>
    <mergeCell ref="FL19:FN19"/>
    <mergeCell ref="FF26:FH26"/>
    <mergeCell ref="FI26:FN26"/>
    <mergeCell ref="EZ27:FB27"/>
    <mergeCell ref="FC27:FE27"/>
    <mergeCell ref="FS23:FU23"/>
    <mergeCell ref="FW23:FX23"/>
    <mergeCell ref="AP26:AR26"/>
    <mergeCell ref="AV30:AX30"/>
    <mergeCell ref="AS25:AU25"/>
    <mergeCell ref="AP27:AR27"/>
    <mergeCell ref="AP29:AR29"/>
    <mergeCell ref="AP30:AR30"/>
    <mergeCell ref="AP19:AR19"/>
    <mergeCell ref="AP20:AR20"/>
    <mergeCell ref="AP21:AR21"/>
    <mergeCell ref="AP23:AR23"/>
    <mergeCell ref="AP24:AR24"/>
    <mergeCell ref="AP25:AR25"/>
    <mergeCell ref="AM10:AO10"/>
    <mergeCell ref="AP10:AR10"/>
    <mergeCell ref="AS10:AU10"/>
    <mergeCell ref="AV10:AX10"/>
    <mergeCell ref="AM11:AO11"/>
    <mergeCell ref="AP11:AR11"/>
    <mergeCell ref="AS11:AU11"/>
    <mergeCell ref="AV11:AX11"/>
    <mergeCell ref="AM12:AO12"/>
    <mergeCell ref="AP12:AR12"/>
    <mergeCell ref="AS12:AU12"/>
    <mergeCell ref="AV12:AX12"/>
    <mergeCell ref="AM13:AO13"/>
    <mergeCell ref="AP13:AR13"/>
    <mergeCell ref="AS13:AU13"/>
    <mergeCell ref="AV13:AX13"/>
    <mergeCell ref="AM14:AO14"/>
    <mergeCell ref="AP14:AR14"/>
    <mergeCell ref="AM28:AO28"/>
    <mergeCell ref="AP28:AR28"/>
    <mergeCell ref="AP4:AR4"/>
    <mergeCell ref="AS4:AU4"/>
    <mergeCell ref="AV4:AX4"/>
    <mergeCell ref="AY19:BA19"/>
    <mergeCell ref="AY20:BA20"/>
    <mergeCell ref="AY21:BA21"/>
    <mergeCell ref="AY22:BA22"/>
    <mergeCell ref="AS34:AU34"/>
    <mergeCell ref="AS35:AU35"/>
    <mergeCell ref="AS36:AU36"/>
    <mergeCell ref="AS37:AU37"/>
    <mergeCell ref="AV20:AX20"/>
    <mergeCell ref="AV21:AX21"/>
    <mergeCell ref="AV23:AX23"/>
    <mergeCell ref="AM15:AX15"/>
    <mergeCell ref="AP17:AR17"/>
    <mergeCell ref="AP18:AR18"/>
    <mergeCell ref="AM6:AO6"/>
    <mergeCell ref="AP6:AR6"/>
    <mergeCell ref="AS6:AU6"/>
    <mergeCell ref="AV6:AX6"/>
    <mergeCell ref="AS14:AU14"/>
    <mergeCell ref="AV14:AX14"/>
    <mergeCell ref="AM7:AO7"/>
    <mergeCell ref="AP7:AR7"/>
    <mergeCell ref="AS7:AU7"/>
    <mergeCell ref="AV7:AX7"/>
    <mergeCell ref="AM8:AO8"/>
    <mergeCell ref="AP8:AR8"/>
    <mergeCell ref="AS8:AU8"/>
    <mergeCell ref="AM9:AO9"/>
    <mergeCell ref="AP9:AR9"/>
    <mergeCell ref="AY15:BA15"/>
    <mergeCell ref="AY16:BA16"/>
    <mergeCell ref="AY17:BA17"/>
    <mergeCell ref="AY18:BA18"/>
    <mergeCell ref="AS31:AU31"/>
    <mergeCell ref="AV17:AX17"/>
    <mergeCell ref="AV18:AX18"/>
    <mergeCell ref="AV19:AX19"/>
    <mergeCell ref="AV24:AX24"/>
    <mergeCell ref="AV25:AX25"/>
    <mergeCell ref="AV26:AX26"/>
    <mergeCell ref="AV27:AX27"/>
    <mergeCell ref="AV29:AX29"/>
    <mergeCell ref="AS3:AU3"/>
    <mergeCell ref="AV3:AX3"/>
    <mergeCell ref="AV8:AX8"/>
    <mergeCell ref="AS20:AU20"/>
    <mergeCell ref="AS21:AU21"/>
    <mergeCell ref="AS9:AU9"/>
    <mergeCell ref="AV9:AX9"/>
    <mergeCell ref="AV28:AX28"/>
    <mergeCell ref="AY23:BA23"/>
    <mergeCell ref="AY9:BA9"/>
    <mergeCell ref="AY10:BA10"/>
    <mergeCell ref="AY11:BA11"/>
    <mergeCell ref="AY12:BA12"/>
    <mergeCell ref="AY13:BA13"/>
    <mergeCell ref="AY14:BA14"/>
    <mergeCell ref="AV31:AX31"/>
    <mergeCell ref="A25:B25"/>
    <mergeCell ref="C25:E25"/>
    <mergeCell ref="F25:G25"/>
    <mergeCell ref="I25:J25"/>
    <mergeCell ref="K25:L25"/>
    <mergeCell ref="M25:R25"/>
    <mergeCell ref="F22:G22"/>
    <mergeCell ref="I22:J22"/>
    <mergeCell ref="K22:L22"/>
    <mergeCell ref="M22:R22"/>
    <mergeCell ref="M23:R23"/>
    <mergeCell ref="A26:R26"/>
    <mergeCell ref="A49:B49"/>
    <mergeCell ref="C49:E49"/>
    <mergeCell ref="F49:G49"/>
    <mergeCell ref="I49:J49"/>
    <mergeCell ref="K49:L49"/>
    <mergeCell ref="M49:R49"/>
    <mergeCell ref="A24:B24"/>
    <mergeCell ref="C24:E24"/>
    <mergeCell ref="F24:G24"/>
    <mergeCell ref="I24:J24"/>
    <mergeCell ref="K24:L24"/>
    <mergeCell ref="M24:R24"/>
    <mergeCell ref="A50:B50"/>
    <mergeCell ref="C50:E50"/>
    <mergeCell ref="F50:G50"/>
    <mergeCell ref="I50:J50"/>
    <mergeCell ref="K50:L50"/>
    <mergeCell ref="M50:R50"/>
    <mergeCell ref="A51:B51"/>
    <mergeCell ref="K23:L23"/>
    <mergeCell ref="I23:J23"/>
    <mergeCell ref="F23:G23"/>
    <mergeCell ref="C23:E23"/>
    <mergeCell ref="A23:B23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1:B21"/>
    <mergeCell ref="C21:E21"/>
    <mergeCell ref="F21:G21"/>
    <mergeCell ref="I21:J21"/>
    <mergeCell ref="K21:L21"/>
    <mergeCell ref="M21:R21"/>
    <mergeCell ref="A22:B22"/>
    <mergeCell ref="C22:E22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L5:M5"/>
    <mergeCell ref="N5:R5"/>
    <mergeCell ref="AM3:AO3"/>
    <mergeCell ref="AP3:AR3"/>
    <mergeCell ref="AM5:AO5"/>
    <mergeCell ref="AP5:AR5"/>
    <mergeCell ref="AS5:AU5"/>
    <mergeCell ref="AV5:AX5"/>
    <mergeCell ref="AM2:AX2"/>
    <mergeCell ref="AM4:AO4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AM32:AO32"/>
    <mergeCell ref="AM33:AO33"/>
    <mergeCell ref="AM34:AO34"/>
    <mergeCell ref="AM36:AO36"/>
    <mergeCell ref="AM37:AO37"/>
    <mergeCell ref="AP16:AR16"/>
    <mergeCell ref="T1:Y1"/>
    <mergeCell ref="CR2:DI2"/>
    <mergeCell ref="AY7:BD7"/>
    <mergeCell ref="AV16:AX16"/>
    <mergeCell ref="A4:B4"/>
    <mergeCell ref="C4:D4"/>
    <mergeCell ref="E4:I4"/>
    <mergeCell ref="J4:K4"/>
    <mergeCell ref="L4:M4"/>
    <mergeCell ref="N4:R4"/>
    <mergeCell ref="A5:B5"/>
    <mergeCell ref="AM1:AR1"/>
    <mergeCell ref="AS1:AX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AV32:AX32"/>
    <mergeCell ref="AS86:AU86"/>
    <mergeCell ref="AV86:AX86"/>
    <mergeCell ref="AV33:AX33"/>
    <mergeCell ref="AV34:AX34"/>
    <mergeCell ref="AV35:AX35"/>
    <mergeCell ref="AS19:AU19"/>
    <mergeCell ref="BY1:CD1"/>
    <mergeCell ref="AY2:BD2"/>
    <mergeCell ref="T28:AK52"/>
    <mergeCell ref="CR1:CW1"/>
    <mergeCell ref="CX1:DC1"/>
    <mergeCell ref="AM16:AO16"/>
    <mergeCell ref="AM17:AO17"/>
    <mergeCell ref="AM18:AO18"/>
    <mergeCell ref="AM19:AO19"/>
    <mergeCell ref="AM20:AO20"/>
    <mergeCell ref="AM21:AO21"/>
    <mergeCell ref="AY1:BD1"/>
    <mergeCell ref="Z1:AE1"/>
    <mergeCell ref="AF1:AK1"/>
    <mergeCell ref="T2:AK2"/>
    <mergeCell ref="T3:AK27"/>
    <mergeCell ref="AM23:AO23"/>
    <mergeCell ref="AM24:AO24"/>
    <mergeCell ref="AM25:AO25"/>
    <mergeCell ref="AM26:AO26"/>
    <mergeCell ref="AM27:AO27"/>
    <mergeCell ref="AM29:AO29"/>
    <mergeCell ref="AM30:AO30"/>
    <mergeCell ref="AM31:AO31"/>
    <mergeCell ref="BC36:BD36"/>
    <mergeCell ref="FM17:FN17"/>
    <mergeCell ref="CR3:DI52"/>
    <mergeCell ref="EZ19:FB19"/>
    <mergeCell ref="BC3:BD3"/>
    <mergeCell ref="BC4:BD4"/>
    <mergeCell ref="BC5:BD5"/>
    <mergeCell ref="BC6:BD6"/>
    <mergeCell ref="AY3:BA3"/>
    <mergeCell ref="AY4:BA4"/>
    <mergeCell ref="AY5:BA5"/>
    <mergeCell ref="AY6:BA6"/>
    <mergeCell ref="AY8:BA8"/>
    <mergeCell ref="CE1:CJ1"/>
    <mergeCell ref="CK1:CP1"/>
    <mergeCell ref="BY2:CP2"/>
    <mergeCell ref="BY3:CP52"/>
    <mergeCell ref="AS26:AU26"/>
    <mergeCell ref="AS27:AU27"/>
    <mergeCell ref="AS29:AU29"/>
    <mergeCell ref="AS30:AU30"/>
    <mergeCell ref="AY39:BA39"/>
    <mergeCell ref="AY40:BA40"/>
    <mergeCell ref="AY41:BA41"/>
    <mergeCell ref="AY42:BA42"/>
    <mergeCell ref="AY43:BA43"/>
    <mergeCell ref="AY44:BA44"/>
    <mergeCell ref="AY45:BA45"/>
    <mergeCell ref="AY46:BA46"/>
    <mergeCell ref="AY47:BA47"/>
    <mergeCell ref="AY48:BA48"/>
    <mergeCell ref="AY49:BA49"/>
    <mergeCell ref="AY50:BA50"/>
    <mergeCell ref="AV36:AX36"/>
    <mergeCell ref="AV37:AX37"/>
    <mergeCell ref="AM35:AO35"/>
    <mergeCell ref="AP35:AR35"/>
    <mergeCell ref="AM84:AO84"/>
    <mergeCell ref="AP84:AR84"/>
    <mergeCell ref="AM38:AO38"/>
    <mergeCell ref="AP38:AR38"/>
    <mergeCell ref="AS38:AU38"/>
    <mergeCell ref="AV38:AX38"/>
    <mergeCell ref="AM39:AO39"/>
    <mergeCell ref="FS5:FU5"/>
    <mergeCell ref="FW5:FX5"/>
    <mergeCell ref="EW18:EY18"/>
    <mergeCell ref="EZ18:FE18"/>
    <mergeCell ref="FF18:FH18"/>
    <mergeCell ref="FI18:FN18"/>
    <mergeCell ref="AY24:BA24"/>
    <mergeCell ref="AY25:BA25"/>
    <mergeCell ref="AY26:BA26"/>
    <mergeCell ref="FI27:FK27"/>
    <mergeCell ref="FL27:FN27"/>
    <mergeCell ref="EW21:EY21"/>
    <mergeCell ref="FF21:FH21"/>
    <mergeCell ref="EW22:EY22"/>
    <mergeCell ref="EZ22:FE22"/>
    <mergeCell ref="FF22:FH22"/>
    <mergeCell ref="FI22:FN22"/>
    <mergeCell ref="EZ23:FB23"/>
    <mergeCell ref="FC23:FE23"/>
    <mergeCell ref="FD17:FE17"/>
    <mergeCell ref="AY31:BA31"/>
    <mergeCell ref="BC31:BD31"/>
    <mergeCell ref="AY32:BD32"/>
    <mergeCell ref="AY33:BA33"/>
    <mergeCell ref="AS82:AU82"/>
    <mergeCell ref="AV82:AX82"/>
    <mergeCell ref="AS83:AU83"/>
    <mergeCell ref="AV83:AX83"/>
    <mergeCell ref="AS84:AU84"/>
    <mergeCell ref="AV84:AX84"/>
    <mergeCell ref="EZ21:FB21"/>
    <mergeCell ref="AS28:AU28"/>
    <mergeCell ref="AM85:AO85"/>
    <mergeCell ref="AP85:AR85"/>
    <mergeCell ref="AS85:AU85"/>
    <mergeCell ref="AV85:AX85"/>
    <mergeCell ref="AP37:AR37"/>
    <mergeCell ref="AP36:AR36"/>
    <mergeCell ref="BC33:BD33"/>
    <mergeCell ref="AM79:AX79"/>
    <mergeCell ref="AM80:AO80"/>
    <mergeCell ref="AP80:AR80"/>
    <mergeCell ref="AS80:AU80"/>
    <mergeCell ref="AV80:AX80"/>
    <mergeCell ref="AM81:AO81"/>
    <mergeCell ref="AP81:AR81"/>
    <mergeCell ref="AS81:AU81"/>
    <mergeCell ref="AY34:BA34"/>
    <mergeCell ref="BC34:BD34"/>
    <mergeCell ref="AY35:BA35"/>
    <mergeCell ref="BC35:BD35"/>
    <mergeCell ref="AY36:BA36"/>
    <mergeCell ref="ED47:EF48"/>
    <mergeCell ref="EM47:EO48"/>
    <mergeCell ref="EG48:EL48"/>
    <mergeCell ref="EP48:EU48"/>
    <mergeCell ref="ED51:EF52"/>
    <mergeCell ref="EM51:EO52"/>
    <mergeCell ref="EG52:EL52"/>
    <mergeCell ref="EP52:EU52"/>
    <mergeCell ref="AV87:AX87"/>
    <mergeCell ref="AM88:AO88"/>
    <mergeCell ref="AP88:AR88"/>
    <mergeCell ref="ED46:EF46"/>
    <mergeCell ref="GB5:GD5"/>
    <mergeCell ref="GF5:GG5"/>
    <mergeCell ref="GB9:GD9"/>
    <mergeCell ref="GF9:GG9"/>
    <mergeCell ref="AS16:AU16"/>
    <mergeCell ref="AS17:AU17"/>
    <mergeCell ref="AS18:AU18"/>
    <mergeCell ref="AS32:AU32"/>
    <mergeCell ref="AS33:AU33"/>
    <mergeCell ref="AS88:AU88"/>
    <mergeCell ref="AV88:AX88"/>
    <mergeCell ref="AY37:BD37"/>
    <mergeCell ref="AY38:BA38"/>
    <mergeCell ref="AY27:BD27"/>
    <mergeCell ref="AY28:BA28"/>
    <mergeCell ref="BC28:BD28"/>
    <mergeCell ref="AY29:BA29"/>
    <mergeCell ref="BC29:BD29"/>
    <mergeCell ref="AY30:BA30"/>
    <mergeCell ref="BC30:BD30"/>
    <mergeCell ref="AM48:AO48"/>
    <mergeCell ref="AM91:AO91"/>
    <mergeCell ref="AP91:AR91"/>
    <mergeCell ref="AS91:AU91"/>
    <mergeCell ref="AV91:AX91"/>
    <mergeCell ref="AM87:AO87"/>
    <mergeCell ref="AP87:AR87"/>
    <mergeCell ref="AS87:AU87"/>
    <mergeCell ref="AM92:AO92"/>
    <mergeCell ref="AP92:AR92"/>
    <mergeCell ref="AS92:AU92"/>
    <mergeCell ref="AV92:AX92"/>
    <mergeCell ref="AM93:AO93"/>
    <mergeCell ref="AP93:AR93"/>
    <mergeCell ref="AS93:AU93"/>
    <mergeCell ref="AV93:AX93"/>
    <mergeCell ref="FI49:FK49"/>
    <mergeCell ref="EG51:EI51"/>
    <mergeCell ref="EJ51:EL51"/>
    <mergeCell ref="EP51:ER51"/>
    <mergeCell ref="ES51:EU51"/>
    <mergeCell ref="AY51:BA51"/>
    <mergeCell ref="AY52:BA52"/>
    <mergeCell ref="EZ51:FB51"/>
    <mergeCell ref="FC51:FE51"/>
    <mergeCell ref="FI51:FK51"/>
    <mergeCell ref="FF50:FH50"/>
    <mergeCell ref="AM49:AO49"/>
    <mergeCell ref="AP49:AR49"/>
    <mergeCell ref="AS49:AU49"/>
    <mergeCell ref="AV49:AX49"/>
    <mergeCell ref="AM50:AO50"/>
    <mergeCell ref="AP50:AR50"/>
    <mergeCell ref="HU9:IL9"/>
    <mergeCell ref="HU10:HW10"/>
    <mergeCell ref="HX10:HZ10"/>
    <mergeCell ref="IA10:IB10"/>
    <mergeCell ref="IC10:ID10"/>
    <mergeCell ref="IE10:IF10"/>
    <mergeCell ref="IG10:IH10"/>
    <mergeCell ref="II10:IJ10"/>
    <mergeCell ref="IK10:IL10"/>
    <mergeCell ref="HU11:HW11"/>
    <mergeCell ref="HX11:HZ11"/>
    <mergeCell ref="IB11:IC11"/>
    <mergeCell ref="ID11:IF11"/>
    <mergeCell ref="IG11:II11"/>
    <mergeCell ref="IK11:IL11"/>
    <mergeCell ref="HU12:HW12"/>
    <mergeCell ref="HX12:IC12"/>
    <mergeCell ref="ID12:IF12"/>
    <mergeCell ref="IG12:IL12"/>
    <mergeCell ref="IO38:JD51"/>
    <mergeCell ref="IA13:IC13"/>
    <mergeCell ref="ID13:IF14"/>
    <mergeCell ref="IG13:II13"/>
    <mergeCell ref="IJ13:IL13"/>
    <mergeCell ref="HX14:IC14"/>
    <mergeCell ref="IG14:IL14"/>
    <mergeCell ref="AV81:AX81"/>
    <mergeCell ref="AM89:AO89"/>
    <mergeCell ref="AP89:AR89"/>
    <mergeCell ref="AS89:AU89"/>
    <mergeCell ref="AV89:AX89"/>
    <mergeCell ref="AM90:AO90"/>
    <mergeCell ref="AP90:AR90"/>
    <mergeCell ref="AS90:AU90"/>
    <mergeCell ref="AV90:AX90"/>
    <mergeCell ref="AM86:AO86"/>
    <mergeCell ref="AP86:AR86"/>
    <mergeCell ref="HU13:HW14"/>
    <mergeCell ref="HX13:HZ13"/>
    <mergeCell ref="AS23:AU23"/>
    <mergeCell ref="AS24:AU24"/>
    <mergeCell ref="FI37:FK37"/>
    <mergeCell ref="FM37:FN37"/>
    <mergeCell ref="FI45:FK45"/>
    <mergeCell ref="FM45:FN45"/>
    <mergeCell ref="FI41:FK41"/>
    <mergeCell ref="FM41:FN41"/>
    <mergeCell ref="AM82:AO82"/>
    <mergeCell ref="AP82:AR82"/>
    <mergeCell ref="AM83:AO83"/>
    <mergeCell ref="AP83:AR83"/>
    <mergeCell ref="AP39:AR39"/>
    <mergeCell ref="AS39:AU39"/>
    <mergeCell ref="AV39:AX39"/>
    <mergeCell ref="AM40:AO40"/>
    <mergeCell ref="AP40:AR40"/>
    <mergeCell ref="AS40:AU40"/>
    <mergeCell ref="AV40:AX40"/>
    <mergeCell ref="AM41:AO41"/>
    <mergeCell ref="AP41:AR41"/>
    <mergeCell ref="AS41:AU41"/>
    <mergeCell ref="AV41:AX41"/>
    <mergeCell ref="AM42:AO42"/>
    <mergeCell ref="AP42:AR42"/>
    <mergeCell ref="AS42:AU42"/>
    <mergeCell ref="AV42:AX42"/>
    <mergeCell ref="AS50:AU50"/>
    <mergeCell ref="AV50:AX50"/>
    <mergeCell ref="AM51:AO51"/>
    <mergeCell ref="AP51:AR51"/>
    <mergeCell ref="AS51:AU51"/>
    <mergeCell ref="AV51:AX51"/>
    <mergeCell ref="AM52:AO52"/>
    <mergeCell ref="AP52:AR52"/>
    <mergeCell ref="AS52:AU52"/>
    <mergeCell ref="AV52:AX52"/>
    <mergeCell ref="AM44:AO44"/>
    <mergeCell ref="AP44:AR44"/>
    <mergeCell ref="AS44:AU44"/>
    <mergeCell ref="AV44:AX44"/>
    <mergeCell ref="AM45:AO45"/>
    <mergeCell ref="AP45:AR45"/>
    <mergeCell ref="AS45:AU45"/>
    <mergeCell ref="AV45:AX45"/>
    <mergeCell ref="AM46:AO46"/>
    <mergeCell ref="AP46:AR46"/>
    <mergeCell ref="AS46:AU46"/>
    <mergeCell ref="AV46:AX46"/>
    <mergeCell ref="AM47:AO47"/>
    <mergeCell ref="AP47:AR47"/>
    <mergeCell ref="AS47:AU47"/>
    <mergeCell ref="AV47:AX47"/>
    <mergeCell ref="AP48:AR48"/>
    <mergeCell ref="AS48:AU48"/>
    <mergeCell ref="AV48:AX48"/>
  </mergeCells>
  <hyperlinks>
    <hyperlink ref="FP3:GG3" r:id="rId1" display="RANGE 63B" xr:uid="{00000000-0004-0000-0000-000000000000}"/>
    <hyperlink ref="FP21:GG21" r:id="rId2" display="RANGE 64A" xr:uid="{00000000-0004-0000-0000-000001000000}"/>
    <hyperlink ref="FP31:GG31" r:id="rId3" display="RANGE 64B" xr:uid="{00000000-0004-0000-0000-000002000000}"/>
    <hyperlink ref="FP45:GG45" r:id="rId4" display="RANGE 64C" xr:uid="{00000000-0004-0000-0000-000003000000}"/>
    <hyperlink ref="GI9:GZ9" r:id="rId5" display="RANGE 65C" xr:uid="{00000000-0004-0000-0000-000004000000}"/>
    <hyperlink ref="GI31:GZ31" r:id="rId6" display="RANGE 65D" xr:uid="{00000000-0004-0000-0000-000005000000}"/>
    <hyperlink ref="HB13:HS13" r:id="rId7" display="RANGE 74C" xr:uid="{00000000-0004-0000-0000-000006000000}"/>
    <hyperlink ref="ED3:EU3" r:id="rId8" display="RANGE 61B" xr:uid="{00000000-0004-0000-0000-000007000000}"/>
    <hyperlink ref="ED9:EU9" r:id="rId9" display="RANGE 62A" xr:uid="{00000000-0004-0000-0000-000008000000}"/>
    <hyperlink ref="ED19:EU19" r:id="rId10" display="RANGE 62B" xr:uid="{00000000-0004-0000-0000-000009000000}"/>
    <hyperlink ref="HU3:IL3" r:id="rId11" display="RANGE 75W" xr:uid="{00000000-0004-0000-0000-00000A000000}"/>
    <hyperlink ref="GI37:GZ37" r:id="rId12" display="RANGE 66" xr:uid="{00000000-0004-0000-0000-00000B000000}"/>
    <hyperlink ref="HU9:IL9" r:id="rId13" display="RANGE 76" xr:uid="{00000000-0004-0000-0000-00000C000000}"/>
  </hyperlinks>
  <printOptions horizontalCentered="1" verticalCentered="1"/>
  <pageMargins left="0" right="0" top="0" bottom="0" header="0" footer="0"/>
  <pageSetup paperSize="9" orientation="portrait" horizontalDpi="150" r:id="rId14"/>
  <colBreaks count="10" manualBreakCount="10">
    <brk id="19" max="1048575" man="1"/>
    <brk id="38" max="1048575" man="1"/>
    <brk id="57" max="1048575" man="1"/>
    <brk id="76" max="1048575" man="1"/>
    <brk id="95" max="1048575" man="1"/>
    <brk id="133" max="1048575" man="1"/>
    <brk id="152" max="1048575" man="1"/>
    <brk id="171" max="1048575" man="1"/>
    <brk id="190" max="1048575" man="1"/>
    <brk id="209" max="1048575" man="1"/>
  </colBreaks>
  <drawing r:id="rId1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3:GI154"/>
  <sheetViews>
    <sheetView zoomScale="70" zoomScaleNormal="70" workbookViewId="0">
      <selection activeCell="GM31" sqref="GM31"/>
    </sheetView>
  </sheetViews>
  <sheetFormatPr defaultRowHeight="14.5" x14ac:dyDescent="0.35"/>
  <cols>
    <col min="1" max="1" width="8.81640625" style="6"/>
  </cols>
  <sheetData>
    <row r="3" spans="1:191" ht="18" customHeight="1" x14ac:dyDescent="0.35">
      <c r="A3" s="6">
        <v>3</v>
      </c>
      <c r="B3" s="446" t="s">
        <v>246</v>
      </c>
      <c r="C3" s="235"/>
      <c r="D3" s="235"/>
      <c r="E3" s="235"/>
      <c r="F3" s="235"/>
      <c r="G3" s="235"/>
      <c r="H3" s="235"/>
      <c r="I3" s="235"/>
      <c r="J3" s="235"/>
      <c r="K3" s="235"/>
      <c r="L3" s="235"/>
      <c r="M3" s="235"/>
      <c r="N3" s="235"/>
      <c r="O3" s="235"/>
      <c r="P3" s="235"/>
      <c r="Q3" s="235"/>
      <c r="R3" s="235"/>
      <c r="S3" s="447"/>
      <c r="U3" s="487" t="s">
        <v>580</v>
      </c>
      <c r="V3" s="402"/>
      <c r="W3" s="402"/>
      <c r="X3" s="402"/>
      <c r="Y3" s="402"/>
      <c r="Z3" s="402"/>
      <c r="AA3" s="402"/>
      <c r="AB3" s="402"/>
      <c r="AC3" s="402"/>
      <c r="AD3" s="402"/>
      <c r="AE3" s="402"/>
      <c r="AF3" s="402"/>
      <c r="AG3" s="402"/>
      <c r="AH3" s="402"/>
      <c r="AI3" s="402"/>
      <c r="AJ3" s="402"/>
      <c r="AK3" s="402"/>
      <c r="AL3" s="457"/>
      <c r="AO3" s="487" t="s">
        <v>249</v>
      </c>
      <c r="AP3" s="402"/>
      <c r="AQ3" s="402"/>
      <c r="AR3" s="402"/>
      <c r="AS3" s="402"/>
      <c r="AT3" s="402"/>
      <c r="AU3" s="402"/>
      <c r="AV3" s="402"/>
      <c r="AW3" s="402"/>
      <c r="AX3" s="402"/>
      <c r="AY3" s="402"/>
      <c r="AZ3" s="402"/>
      <c r="BA3" s="402"/>
      <c r="BB3" s="402"/>
      <c r="BC3" s="402"/>
      <c r="BD3" s="402"/>
      <c r="BE3" s="402"/>
      <c r="BF3" s="457"/>
      <c r="BH3" s="487" t="s">
        <v>251</v>
      </c>
      <c r="BI3" s="402"/>
      <c r="BJ3" s="402"/>
      <c r="BK3" s="402"/>
      <c r="BL3" s="402"/>
      <c r="BM3" s="402"/>
      <c r="BN3" s="402"/>
      <c r="BO3" s="402"/>
      <c r="BP3" s="402"/>
      <c r="BQ3" s="402"/>
      <c r="BR3" s="402"/>
      <c r="BS3" s="402"/>
      <c r="BT3" s="402"/>
      <c r="BU3" s="402"/>
      <c r="BV3" s="402"/>
      <c r="BW3" s="402"/>
      <c r="BX3" s="402"/>
      <c r="BY3" s="457"/>
      <c r="CA3" s="487" t="s">
        <v>247</v>
      </c>
      <c r="CB3" s="402"/>
      <c r="CC3" s="402"/>
      <c r="CD3" s="402"/>
      <c r="CE3" s="402"/>
      <c r="CF3" s="402"/>
      <c r="CG3" s="402"/>
      <c r="CH3" s="402"/>
      <c r="CI3" s="402"/>
      <c r="CJ3" s="402"/>
      <c r="CK3" s="402"/>
      <c r="CL3" s="402"/>
      <c r="CM3" s="402"/>
      <c r="CN3" s="402"/>
      <c r="CO3" s="402"/>
      <c r="CP3" s="402"/>
      <c r="CQ3" s="402"/>
      <c r="CR3" s="457"/>
      <c r="CT3" s="487" t="s">
        <v>248</v>
      </c>
      <c r="CU3" s="402"/>
      <c r="CV3" s="402"/>
      <c r="CW3" s="402"/>
      <c r="CX3" s="402"/>
      <c r="CY3" s="402"/>
      <c r="CZ3" s="402"/>
      <c r="DA3" s="402"/>
      <c r="DB3" s="402"/>
      <c r="DC3" s="402"/>
      <c r="DD3" s="402"/>
      <c r="DE3" s="402"/>
      <c r="DF3" s="402"/>
      <c r="DG3" s="402"/>
      <c r="DH3" s="402"/>
      <c r="DI3" s="402"/>
      <c r="DJ3" s="402"/>
      <c r="DK3" s="457"/>
      <c r="DM3" s="487" t="s">
        <v>250</v>
      </c>
      <c r="DN3" s="402"/>
      <c r="DO3" s="402"/>
      <c r="DP3" s="402"/>
      <c r="DQ3" s="402"/>
      <c r="DR3" s="402"/>
      <c r="DS3" s="402"/>
      <c r="DT3" s="402"/>
      <c r="DU3" s="402"/>
      <c r="DV3" s="402"/>
      <c r="DW3" s="402"/>
      <c r="DX3" s="402"/>
      <c r="DY3" s="402"/>
      <c r="DZ3" s="402"/>
      <c r="EA3" s="402"/>
      <c r="EB3" s="402"/>
      <c r="EC3" s="402"/>
      <c r="ED3" s="457"/>
      <c r="EF3" s="487" t="s">
        <v>527</v>
      </c>
      <c r="EG3" s="402"/>
      <c r="EH3" s="402"/>
      <c r="EI3" s="402"/>
      <c r="EJ3" s="402"/>
      <c r="EK3" s="402"/>
      <c r="EL3" s="402"/>
      <c r="EM3" s="402"/>
      <c r="EN3" s="402"/>
      <c r="EO3" s="402"/>
      <c r="EP3" s="402"/>
      <c r="EQ3" s="402"/>
      <c r="ER3" s="402"/>
      <c r="ES3" s="402"/>
      <c r="ET3" s="402"/>
      <c r="EU3" s="402"/>
      <c r="EV3" s="402"/>
      <c r="EW3" s="457"/>
      <c r="EY3" s="487" t="s">
        <v>578</v>
      </c>
      <c r="EZ3" s="402"/>
      <c r="FA3" s="402"/>
      <c r="FB3" s="402"/>
      <c r="FC3" s="402"/>
      <c r="FD3" s="402"/>
      <c r="FE3" s="402"/>
      <c r="FF3" s="402"/>
      <c r="FG3" s="402"/>
      <c r="FH3" s="402"/>
      <c r="FI3" s="402"/>
      <c r="FJ3" s="402"/>
      <c r="FK3" s="402"/>
      <c r="FL3" s="402"/>
      <c r="FM3" s="402"/>
      <c r="FN3" s="402"/>
      <c r="FO3" s="402"/>
      <c r="FP3" s="457"/>
      <c r="FR3" s="487" t="s">
        <v>819</v>
      </c>
      <c r="FS3" s="402"/>
      <c r="FT3" s="402"/>
      <c r="FU3" s="402"/>
      <c r="FV3" s="402"/>
      <c r="FW3" s="402"/>
      <c r="FX3" s="402"/>
      <c r="FY3" s="402"/>
      <c r="FZ3" s="402"/>
      <c r="GA3" s="402"/>
      <c r="GB3" s="402"/>
      <c r="GC3" s="402"/>
      <c r="GD3" s="402"/>
      <c r="GE3" s="402"/>
      <c r="GF3" s="402"/>
      <c r="GG3" s="402"/>
      <c r="GH3" s="402"/>
      <c r="GI3" s="457"/>
    </row>
    <row r="4" spans="1:191" ht="18.5" thickBot="1" x14ac:dyDescent="0.4">
      <c r="A4" s="6">
        <v>4</v>
      </c>
      <c r="B4" s="405" t="s">
        <v>261</v>
      </c>
      <c r="C4" s="405"/>
      <c r="D4" s="405"/>
      <c r="E4" s="406" t="s">
        <v>259</v>
      </c>
      <c r="F4" s="406"/>
      <c r="G4" s="406"/>
      <c r="H4" s="405" t="s">
        <v>232</v>
      </c>
      <c r="I4" s="405"/>
      <c r="J4" s="406" t="s">
        <v>258</v>
      </c>
      <c r="K4" s="406"/>
      <c r="L4" s="405" t="s">
        <v>280</v>
      </c>
      <c r="M4" s="405"/>
      <c r="N4" s="406" t="s">
        <v>260</v>
      </c>
      <c r="O4" s="406"/>
      <c r="P4" s="405" t="s">
        <v>281</v>
      </c>
      <c r="Q4" s="405"/>
      <c r="R4" s="489"/>
      <c r="S4" s="489"/>
      <c r="U4" s="238" t="s">
        <v>261</v>
      </c>
      <c r="V4" s="238"/>
      <c r="W4" s="238"/>
      <c r="X4" s="239" t="s">
        <v>259</v>
      </c>
      <c r="Y4" s="239"/>
      <c r="Z4" s="239"/>
      <c r="AA4" s="238" t="s">
        <v>232</v>
      </c>
      <c r="AB4" s="238"/>
      <c r="AC4" s="239" t="s">
        <v>258</v>
      </c>
      <c r="AD4" s="239"/>
      <c r="AE4" s="238" t="s">
        <v>280</v>
      </c>
      <c r="AF4" s="238"/>
      <c r="AG4" s="239" t="s">
        <v>260</v>
      </c>
      <c r="AH4" s="239"/>
      <c r="AI4" s="238" t="s">
        <v>281</v>
      </c>
      <c r="AJ4" s="238"/>
      <c r="AK4" s="413"/>
      <c r="AL4" s="413"/>
      <c r="AO4" s="238" t="s">
        <v>261</v>
      </c>
      <c r="AP4" s="238"/>
      <c r="AQ4" s="238"/>
      <c r="AR4" s="239" t="s">
        <v>259</v>
      </c>
      <c r="AS4" s="239"/>
      <c r="AT4" s="239"/>
      <c r="AU4" s="238" t="s">
        <v>232</v>
      </c>
      <c r="AV4" s="238"/>
      <c r="AW4" s="239" t="s">
        <v>258</v>
      </c>
      <c r="AX4" s="239"/>
      <c r="AY4" s="238" t="s">
        <v>280</v>
      </c>
      <c r="AZ4" s="238"/>
      <c r="BA4" s="239" t="s">
        <v>277</v>
      </c>
      <c r="BB4" s="239"/>
      <c r="BC4" s="238" t="s">
        <v>281</v>
      </c>
      <c r="BD4" s="238"/>
      <c r="BE4" s="413"/>
      <c r="BF4" s="413"/>
      <c r="BH4" s="238" t="s">
        <v>261</v>
      </c>
      <c r="BI4" s="238"/>
      <c r="BJ4" s="238"/>
      <c r="BK4" s="239" t="s">
        <v>259</v>
      </c>
      <c r="BL4" s="239"/>
      <c r="BM4" s="239"/>
      <c r="BN4" s="238" t="s">
        <v>232</v>
      </c>
      <c r="BO4" s="238"/>
      <c r="BP4" s="239" t="s">
        <v>258</v>
      </c>
      <c r="BQ4" s="239"/>
      <c r="BR4" s="238" t="s">
        <v>280</v>
      </c>
      <c r="BS4" s="238"/>
      <c r="BT4" s="239" t="s">
        <v>282</v>
      </c>
      <c r="BU4" s="239"/>
      <c r="BV4" s="238" t="s">
        <v>281</v>
      </c>
      <c r="BW4" s="238"/>
      <c r="BX4" s="239" t="s">
        <v>283</v>
      </c>
      <c r="BY4" s="239"/>
      <c r="CA4" s="405" t="s">
        <v>261</v>
      </c>
      <c r="CB4" s="405"/>
      <c r="CC4" s="405"/>
      <c r="CD4" s="406" t="s">
        <v>259</v>
      </c>
      <c r="CE4" s="406"/>
      <c r="CF4" s="406"/>
      <c r="CG4" s="405" t="s">
        <v>232</v>
      </c>
      <c r="CH4" s="405"/>
      <c r="CI4" s="406" t="s">
        <v>264</v>
      </c>
      <c r="CJ4" s="406"/>
      <c r="CK4" s="405" t="s">
        <v>280</v>
      </c>
      <c r="CL4" s="405"/>
      <c r="CM4" s="406" t="s">
        <v>260</v>
      </c>
      <c r="CN4" s="406"/>
      <c r="CO4" s="405" t="s">
        <v>281</v>
      </c>
      <c r="CP4" s="405"/>
      <c r="CQ4" s="406" t="s">
        <v>279</v>
      </c>
      <c r="CR4" s="406"/>
      <c r="CT4" s="238" t="s">
        <v>261</v>
      </c>
      <c r="CU4" s="238"/>
      <c r="CV4" s="238"/>
      <c r="CW4" s="239" t="s">
        <v>259</v>
      </c>
      <c r="CX4" s="239"/>
      <c r="CY4" s="239"/>
      <c r="CZ4" s="238" t="s">
        <v>232</v>
      </c>
      <c r="DA4" s="238"/>
      <c r="DB4" s="239" t="s">
        <v>264</v>
      </c>
      <c r="DC4" s="239"/>
      <c r="DD4" s="238" t="s">
        <v>280</v>
      </c>
      <c r="DE4" s="238"/>
      <c r="DF4" s="239" t="s">
        <v>260</v>
      </c>
      <c r="DG4" s="239"/>
      <c r="DH4" s="238" t="s">
        <v>281</v>
      </c>
      <c r="DI4" s="238"/>
      <c r="DJ4" s="239" t="s">
        <v>279</v>
      </c>
      <c r="DK4" s="239"/>
      <c r="DM4" s="238" t="s">
        <v>261</v>
      </c>
      <c r="DN4" s="238"/>
      <c r="DO4" s="238"/>
      <c r="DP4" s="239" t="s">
        <v>259</v>
      </c>
      <c r="DQ4" s="239"/>
      <c r="DR4" s="239"/>
      <c r="DS4" s="238" t="s">
        <v>232</v>
      </c>
      <c r="DT4" s="238"/>
      <c r="DU4" s="239" t="s">
        <v>264</v>
      </c>
      <c r="DV4" s="239"/>
      <c r="DW4" s="238" t="s">
        <v>280</v>
      </c>
      <c r="DX4" s="238"/>
      <c r="DY4" s="239" t="s">
        <v>260</v>
      </c>
      <c r="DZ4" s="239"/>
      <c r="EA4" s="238" t="s">
        <v>281</v>
      </c>
      <c r="EB4" s="238"/>
      <c r="EC4" s="239" t="s">
        <v>279</v>
      </c>
      <c r="ED4" s="239"/>
      <c r="EF4" s="238" t="s">
        <v>261</v>
      </c>
      <c r="EG4" s="238"/>
      <c r="EH4" s="238"/>
      <c r="EI4" s="239" t="s">
        <v>259</v>
      </c>
      <c r="EJ4" s="239"/>
      <c r="EK4" s="239"/>
      <c r="EL4" s="238" t="s">
        <v>232</v>
      </c>
      <c r="EM4" s="238"/>
      <c r="EN4" s="239" t="s">
        <v>258</v>
      </c>
      <c r="EO4" s="239"/>
      <c r="EP4" s="238" t="s">
        <v>280</v>
      </c>
      <c r="EQ4" s="238"/>
      <c r="ER4" s="239" t="s">
        <v>528</v>
      </c>
      <c r="ES4" s="239"/>
      <c r="ET4" s="238" t="s">
        <v>281</v>
      </c>
      <c r="EU4" s="238"/>
      <c r="EV4" s="239"/>
      <c r="EW4" s="239"/>
      <c r="EY4" s="238" t="s">
        <v>261</v>
      </c>
      <c r="EZ4" s="238"/>
      <c r="FA4" s="238"/>
      <c r="FB4" s="239" t="s">
        <v>259</v>
      </c>
      <c r="FC4" s="239"/>
      <c r="FD4" s="239"/>
      <c r="FE4" s="238" t="s">
        <v>232</v>
      </c>
      <c r="FF4" s="238"/>
      <c r="FG4" s="239" t="s">
        <v>258</v>
      </c>
      <c r="FH4" s="239"/>
      <c r="FI4" s="238" t="s">
        <v>280</v>
      </c>
      <c r="FJ4" s="238"/>
      <c r="FK4" s="239" t="s">
        <v>528</v>
      </c>
      <c r="FL4" s="239"/>
      <c r="FM4" s="238" t="s">
        <v>281</v>
      </c>
      <c r="FN4" s="238"/>
      <c r="FO4" s="239"/>
      <c r="FP4" s="239"/>
      <c r="FR4" s="238" t="s">
        <v>261</v>
      </c>
      <c r="FS4" s="238"/>
      <c r="FT4" s="238"/>
      <c r="FU4" s="239" t="s">
        <v>259</v>
      </c>
      <c r="FV4" s="239"/>
      <c r="FW4" s="239"/>
      <c r="FX4" s="238" t="s">
        <v>232</v>
      </c>
      <c r="FY4" s="238"/>
      <c r="FZ4" s="239" t="s">
        <v>258</v>
      </c>
      <c r="GA4" s="239"/>
      <c r="GB4" s="238" t="s">
        <v>280</v>
      </c>
      <c r="GC4" s="238"/>
      <c r="GD4" s="239" t="s">
        <v>821</v>
      </c>
      <c r="GE4" s="239"/>
      <c r="GF4" s="238" t="s">
        <v>281</v>
      </c>
      <c r="GG4" s="238"/>
      <c r="GH4" s="239" t="s">
        <v>822</v>
      </c>
      <c r="GI4" s="239"/>
    </row>
    <row r="5" spans="1:191" ht="18.5" thickTop="1" x14ac:dyDescent="0.35">
      <c r="A5" s="6">
        <v>5</v>
      </c>
      <c r="B5" s="241" t="s">
        <v>253</v>
      </c>
      <c r="C5" s="242"/>
      <c r="D5" s="243"/>
      <c r="E5" s="231" t="s">
        <v>256</v>
      </c>
      <c r="F5" s="232"/>
      <c r="G5" s="244"/>
      <c r="H5" s="125" t="s">
        <v>754</v>
      </c>
      <c r="I5" s="492"/>
      <c r="J5" s="493"/>
      <c r="K5" s="245" t="s">
        <v>253</v>
      </c>
      <c r="L5" s="245"/>
      <c r="M5" s="245"/>
      <c r="N5" s="231" t="s">
        <v>262</v>
      </c>
      <c r="O5" s="232"/>
      <c r="P5" s="244"/>
      <c r="Q5" s="125" t="s">
        <v>754</v>
      </c>
      <c r="R5" s="490"/>
      <c r="S5" s="491"/>
      <c r="U5" s="241" t="s">
        <v>253</v>
      </c>
      <c r="V5" s="242"/>
      <c r="W5" s="243"/>
      <c r="X5" s="488" t="s">
        <v>581</v>
      </c>
      <c r="Y5" s="488"/>
      <c r="Z5" s="488"/>
      <c r="AA5" s="488"/>
      <c r="AB5" s="488"/>
      <c r="AC5" s="488"/>
      <c r="AD5" s="245" t="s">
        <v>253</v>
      </c>
      <c r="AE5" s="245"/>
      <c r="AF5" s="245"/>
      <c r="AG5" s="231" t="s">
        <v>582</v>
      </c>
      <c r="AH5" s="232"/>
      <c r="AI5" s="232"/>
      <c r="AJ5" s="232"/>
      <c r="AK5" s="232"/>
      <c r="AL5" s="233"/>
      <c r="AO5" s="241" t="s">
        <v>253</v>
      </c>
      <c r="AP5" s="242"/>
      <c r="AQ5" s="243"/>
      <c r="AR5" s="488" t="s">
        <v>354</v>
      </c>
      <c r="AS5" s="488"/>
      <c r="AT5" s="488"/>
      <c r="AU5" s="488"/>
      <c r="AV5" s="488"/>
      <c r="AW5" s="488"/>
      <c r="AX5" s="245" t="s">
        <v>253</v>
      </c>
      <c r="AY5" s="245"/>
      <c r="AZ5" s="245"/>
      <c r="BA5" s="231" t="s">
        <v>531</v>
      </c>
      <c r="BB5" s="232"/>
      <c r="BC5" s="232"/>
      <c r="BD5" s="232"/>
      <c r="BE5" s="232"/>
      <c r="BF5" s="233"/>
      <c r="BH5" s="241" t="s">
        <v>253</v>
      </c>
      <c r="BI5" s="242"/>
      <c r="BJ5" s="243"/>
      <c r="BK5" s="488" t="s">
        <v>284</v>
      </c>
      <c r="BL5" s="488"/>
      <c r="BM5" s="488"/>
      <c r="BN5" s="488"/>
      <c r="BO5" s="488"/>
      <c r="BP5" s="488"/>
      <c r="BQ5" s="245" t="s">
        <v>253</v>
      </c>
      <c r="BR5" s="245"/>
      <c r="BS5" s="245"/>
      <c r="BT5" s="231" t="s">
        <v>564</v>
      </c>
      <c r="BU5" s="232"/>
      <c r="BV5" s="232"/>
      <c r="BW5" s="232"/>
      <c r="BX5" s="232"/>
      <c r="BY5" s="233"/>
      <c r="CA5" s="241" t="s">
        <v>253</v>
      </c>
      <c r="CB5" s="242"/>
      <c r="CC5" s="243"/>
      <c r="CD5" s="488" t="s">
        <v>267</v>
      </c>
      <c r="CE5" s="488"/>
      <c r="CF5" s="488"/>
      <c r="CG5" s="488"/>
      <c r="CH5" s="488"/>
      <c r="CI5" s="488"/>
      <c r="CJ5" s="245" t="s">
        <v>253</v>
      </c>
      <c r="CK5" s="245"/>
      <c r="CL5" s="245"/>
      <c r="CM5" s="231" t="s">
        <v>268</v>
      </c>
      <c r="CN5" s="232"/>
      <c r="CO5" s="232"/>
      <c r="CP5" s="232"/>
      <c r="CQ5" s="232"/>
      <c r="CR5" s="233"/>
      <c r="CT5" s="241" t="s">
        <v>253</v>
      </c>
      <c r="CU5" s="242"/>
      <c r="CV5" s="243"/>
      <c r="CW5" s="488" t="s">
        <v>272</v>
      </c>
      <c r="CX5" s="488"/>
      <c r="CY5" s="488"/>
      <c r="CZ5" s="488"/>
      <c r="DA5" s="488"/>
      <c r="DB5" s="488"/>
      <c r="DC5" s="245" t="s">
        <v>253</v>
      </c>
      <c r="DD5" s="245"/>
      <c r="DE5" s="245"/>
      <c r="DF5" s="231" t="s">
        <v>273</v>
      </c>
      <c r="DG5" s="232"/>
      <c r="DH5" s="232"/>
      <c r="DI5" s="232"/>
      <c r="DJ5" s="232"/>
      <c r="DK5" s="233"/>
      <c r="DM5" s="241" t="s">
        <v>253</v>
      </c>
      <c r="DN5" s="242"/>
      <c r="DO5" s="243"/>
      <c r="DP5" s="488" t="s">
        <v>252</v>
      </c>
      <c r="DQ5" s="488"/>
      <c r="DR5" s="488"/>
      <c r="DS5" s="488"/>
      <c r="DT5" s="488"/>
      <c r="DU5" s="488"/>
      <c r="DV5" s="245" t="s">
        <v>253</v>
      </c>
      <c r="DW5" s="245"/>
      <c r="DX5" s="245"/>
      <c r="DY5" s="231" t="s">
        <v>568</v>
      </c>
      <c r="DZ5" s="232"/>
      <c r="EA5" s="232"/>
      <c r="EB5" s="232"/>
      <c r="EC5" s="232"/>
      <c r="ED5" s="233"/>
      <c r="EF5" s="241" t="s">
        <v>253</v>
      </c>
      <c r="EG5" s="242"/>
      <c r="EH5" s="243"/>
      <c r="EI5" s="488" t="s">
        <v>529</v>
      </c>
      <c r="EJ5" s="488"/>
      <c r="EK5" s="488"/>
      <c r="EL5" s="488"/>
      <c r="EM5" s="488"/>
      <c r="EN5" s="488"/>
      <c r="EO5" s="245" t="s">
        <v>253</v>
      </c>
      <c r="EP5" s="245"/>
      <c r="EQ5" s="245"/>
      <c r="ER5" s="231" t="s">
        <v>530</v>
      </c>
      <c r="ES5" s="232"/>
      <c r="ET5" s="232"/>
      <c r="EU5" s="232"/>
      <c r="EV5" s="232"/>
      <c r="EW5" s="233"/>
      <c r="EY5" s="241" t="s">
        <v>253</v>
      </c>
      <c r="EZ5" s="242"/>
      <c r="FA5" s="243"/>
      <c r="FB5" s="488" t="s">
        <v>530</v>
      </c>
      <c r="FC5" s="488"/>
      <c r="FD5" s="488"/>
      <c r="FE5" s="488"/>
      <c r="FF5" s="488"/>
      <c r="FG5" s="488"/>
      <c r="FH5" s="245"/>
      <c r="FI5" s="245"/>
      <c r="FJ5" s="245"/>
      <c r="FK5" s="231"/>
      <c r="FL5" s="232"/>
      <c r="FM5" s="232"/>
      <c r="FN5" s="232"/>
      <c r="FO5" s="232"/>
      <c r="FP5" s="233"/>
      <c r="FR5" s="241" t="s">
        <v>253</v>
      </c>
      <c r="FS5" s="242"/>
      <c r="FT5" s="243"/>
      <c r="FU5" s="231" t="s">
        <v>878</v>
      </c>
      <c r="FV5" s="232"/>
      <c r="FW5" s="244"/>
      <c r="FX5" s="131" t="s">
        <v>862</v>
      </c>
      <c r="FY5" s="231" t="s">
        <v>865</v>
      </c>
      <c r="FZ5" s="244"/>
      <c r="GA5" s="245" t="s">
        <v>253</v>
      </c>
      <c r="GB5" s="245"/>
      <c r="GC5" s="245"/>
      <c r="GD5" s="231" t="s">
        <v>823</v>
      </c>
      <c r="GE5" s="232"/>
      <c r="GF5" s="244"/>
      <c r="GG5" s="131" t="s">
        <v>862</v>
      </c>
      <c r="GH5" s="231" t="s">
        <v>866</v>
      </c>
      <c r="GI5" s="244"/>
    </row>
    <row r="6" spans="1:191" ht="18" customHeight="1" x14ac:dyDescent="0.35">
      <c r="A6" s="6">
        <v>6</v>
      </c>
      <c r="B6" s="246" t="s">
        <v>255</v>
      </c>
      <c r="C6" s="247"/>
      <c r="D6" s="247"/>
      <c r="E6" s="284" t="s">
        <v>257</v>
      </c>
      <c r="F6" s="284"/>
      <c r="G6" s="284"/>
      <c r="H6" s="284"/>
      <c r="I6" s="415"/>
      <c r="J6" s="415"/>
      <c r="K6" s="247" t="s">
        <v>255</v>
      </c>
      <c r="L6" s="247"/>
      <c r="M6" s="247"/>
      <c r="N6" s="285" t="s">
        <v>263</v>
      </c>
      <c r="O6" s="286"/>
      <c r="P6" s="286"/>
      <c r="Q6" s="286"/>
      <c r="R6" s="286"/>
      <c r="S6" s="287"/>
      <c r="U6" s="246" t="s">
        <v>255</v>
      </c>
      <c r="V6" s="247"/>
      <c r="W6" s="247"/>
      <c r="X6" s="284" t="s">
        <v>584</v>
      </c>
      <c r="Y6" s="284"/>
      <c r="Z6" s="284"/>
      <c r="AA6" s="284"/>
      <c r="AB6" s="284"/>
      <c r="AC6" s="284"/>
      <c r="AD6" s="247" t="s">
        <v>255</v>
      </c>
      <c r="AE6" s="247"/>
      <c r="AF6" s="247"/>
      <c r="AG6" s="285" t="s">
        <v>587</v>
      </c>
      <c r="AH6" s="286"/>
      <c r="AI6" s="286"/>
      <c r="AJ6" s="286"/>
      <c r="AK6" s="286"/>
      <c r="AL6" s="287"/>
      <c r="AO6" s="246" t="s">
        <v>255</v>
      </c>
      <c r="AP6" s="247"/>
      <c r="AQ6" s="247"/>
      <c r="AR6" s="284" t="s">
        <v>278</v>
      </c>
      <c r="AS6" s="284"/>
      <c r="AT6" s="284"/>
      <c r="AU6" s="284"/>
      <c r="AV6" s="284"/>
      <c r="AW6" s="284"/>
      <c r="AX6" s="247" t="s">
        <v>255</v>
      </c>
      <c r="AY6" s="247"/>
      <c r="AZ6" s="247"/>
      <c r="BA6" s="285"/>
      <c r="BB6" s="286"/>
      <c r="BC6" s="286"/>
      <c r="BD6" s="286"/>
      <c r="BE6" s="286"/>
      <c r="BF6" s="287"/>
      <c r="BH6" s="246" t="s">
        <v>255</v>
      </c>
      <c r="BI6" s="247"/>
      <c r="BJ6" s="247"/>
      <c r="BK6" s="284" t="s">
        <v>289</v>
      </c>
      <c r="BL6" s="284"/>
      <c r="BM6" s="284"/>
      <c r="BN6" s="284"/>
      <c r="BO6" s="284"/>
      <c r="BP6" s="284"/>
      <c r="BQ6" s="247" t="s">
        <v>255</v>
      </c>
      <c r="BR6" s="247"/>
      <c r="BS6" s="247"/>
      <c r="BT6" s="285"/>
      <c r="BU6" s="286"/>
      <c r="BV6" s="286"/>
      <c r="BW6" s="286"/>
      <c r="BX6" s="286"/>
      <c r="BY6" s="287"/>
      <c r="CA6" s="246" t="s">
        <v>255</v>
      </c>
      <c r="CB6" s="247"/>
      <c r="CC6" s="247"/>
      <c r="CD6" s="284" t="s">
        <v>269</v>
      </c>
      <c r="CE6" s="284"/>
      <c r="CF6" s="284"/>
      <c r="CG6" s="284"/>
      <c r="CH6" s="284"/>
      <c r="CI6" s="284"/>
      <c r="CJ6" s="247" t="s">
        <v>255</v>
      </c>
      <c r="CK6" s="247"/>
      <c r="CL6" s="247"/>
      <c r="CM6" s="285" t="s">
        <v>270</v>
      </c>
      <c r="CN6" s="286"/>
      <c r="CO6" s="286"/>
      <c r="CP6" s="286"/>
      <c r="CQ6" s="286"/>
      <c r="CR6" s="287"/>
      <c r="CT6" s="246" t="s">
        <v>255</v>
      </c>
      <c r="CU6" s="247"/>
      <c r="CV6" s="247"/>
      <c r="CW6" s="284"/>
      <c r="CX6" s="284"/>
      <c r="CY6" s="284"/>
      <c r="CZ6" s="284"/>
      <c r="DA6" s="284"/>
      <c r="DB6" s="284"/>
      <c r="DC6" s="247" t="s">
        <v>255</v>
      </c>
      <c r="DD6" s="247"/>
      <c r="DE6" s="247"/>
      <c r="DF6" s="285"/>
      <c r="DG6" s="286"/>
      <c r="DH6" s="286"/>
      <c r="DI6" s="286"/>
      <c r="DJ6" s="286"/>
      <c r="DK6" s="287"/>
      <c r="DM6" s="246" t="s">
        <v>255</v>
      </c>
      <c r="DN6" s="247"/>
      <c r="DO6" s="247"/>
      <c r="DP6" s="284" t="s">
        <v>289</v>
      </c>
      <c r="DQ6" s="284"/>
      <c r="DR6" s="284"/>
      <c r="DS6" s="284"/>
      <c r="DT6" s="284"/>
      <c r="DU6" s="284"/>
      <c r="DV6" s="247" t="s">
        <v>255</v>
      </c>
      <c r="DW6" s="247"/>
      <c r="DX6" s="247"/>
      <c r="DY6" s="285"/>
      <c r="DZ6" s="286"/>
      <c r="EA6" s="286"/>
      <c r="EB6" s="286"/>
      <c r="EC6" s="286"/>
      <c r="ED6" s="287"/>
      <c r="EF6" s="246" t="s">
        <v>255</v>
      </c>
      <c r="EG6" s="247"/>
      <c r="EH6" s="247"/>
      <c r="EI6" s="284"/>
      <c r="EJ6" s="284"/>
      <c r="EK6" s="284"/>
      <c r="EL6" s="284"/>
      <c r="EM6" s="284"/>
      <c r="EN6" s="284"/>
      <c r="EO6" s="247" t="s">
        <v>255</v>
      </c>
      <c r="EP6" s="247"/>
      <c r="EQ6" s="247"/>
      <c r="ER6" s="285"/>
      <c r="ES6" s="286"/>
      <c r="ET6" s="286"/>
      <c r="EU6" s="286"/>
      <c r="EV6" s="286"/>
      <c r="EW6" s="287"/>
      <c r="EY6" s="246" t="s">
        <v>255</v>
      </c>
      <c r="EZ6" s="247"/>
      <c r="FA6" s="247"/>
      <c r="FB6" s="284"/>
      <c r="FC6" s="284"/>
      <c r="FD6" s="284"/>
      <c r="FE6" s="284"/>
      <c r="FF6" s="284"/>
      <c r="FG6" s="284"/>
      <c r="FH6" s="247"/>
      <c r="FI6" s="247"/>
      <c r="FJ6" s="247"/>
      <c r="FK6" s="285"/>
      <c r="FL6" s="286"/>
      <c r="FM6" s="286"/>
      <c r="FN6" s="286"/>
      <c r="FO6" s="286"/>
      <c r="FP6" s="287"/>
      <c r="FR6" s="246" t="s">
        <v>255</v>
      </c>
      <c r="FS6" s="247"/>
      <c r="FT6" s="247"/>
      <c r="FU6" s="284" t="s">
        <v>880</v>
      </c>
      <c r="FV6" s="284"/>
      <c r="FW6" s="284"/>
      <c r="FX6" s="415"/>
      <c r="FY6" s="284"/>
      <c r="FZ6" s="284"/>
      <c r="GA6" s="247" t="s">
        <v>255</v>
      </c>
      <c r="GB6" s="247"/>
      <c r="GC6" s="247"/>
      <c r="GD6" s="285" t="s">
        <v>825</v>
      </c>
      <c r="GE6" s="286"/>
      <c r="GF6" s="286"/>
      <c r="GG6" s="286"/>
      <c r="GH6" s="286"/>
      <c r="GI6" s="287"/>
    </row>
    <row r="7" spans="1:191" ht="18" customHeight="1" thickBot="1" x14ac:dyDescent="0.4">
      <c r="A7" s="6">
        <v>7</v>
      </c>
      <c r="B7" s="452" t="s">
        <v>271</v>
      </c>
      <c r="C7" s="453"/>
      <c r="D7" s="453"/>
      <c r="E7" s="454" t="s">
        <v>329</v>
      </c>
      <c r="F7" s="454"/>
      <c r="G7" s="454"/>
      <c r="H7" s="454" t="s">
        <v>330</v>
      </c>
      <c r="I7" s="454"/>
      <c r="J7" s="454"/>
      <c r="K7" s="453" t="s">
        <v>271</v>
      </c>
      <c r="L7" s="453"/>
      <c r="M7" s="453"/>
      <c r="N7" s="455" t="s">
        <v>327</v>
      </c>
      <c r="O7" s="449"/>
      <c r="P7" s="449"/>
      <c r="Q7" s="449" t="s">
        <v>328</v>
      </c>
      <c r="R7" s="449"/>
      <c r="S7" s="450"/>
      <c r="U7" s="452" t="s">
        <v>271</v>
      </c>
      <c r="V7" s="453"/>
      <c r="W7" s="453"/>
      <c r="X7" s="454" t="s">
        <v>585</v>
      </c>
      <c r="Y7" s="454"/>
      <c r="Z7" s="454"/>
      <c r="AA7" s="454" t="s">
        <v>586</v>
      </c>
      <c r="AB7" s="454"/>
      <c r="AC7" s="454"/>
      <c r="AD7" s="453" t="s">
        <v>271</v>
      </c>
      <c r="AE7" s="453"/>
      <c r="AF7" s="453"/>
      <c r="AG7" s="455" t="s">
        <v>588</v>
      </c>
      <c r="AH7" s="449"/>
      <c r="AI7" s="449"/>
      <c r="AJ7" s="449" t="s">
        <v>589</v>
      </c>
      <c r="AK7" s="449"/>
      <c r="AL7" s="450"/>
      <c r="AO7" s="452" t="s">
        <v>271</v>
      </c>
      <c r="AP7" s="453"/>
      <c r="AQ7" s="453"/>
      <c r="AR7" s="454" t="s">
        <v>332</v>
      </c>
      <c r="AS7" s="454"/>
      <c r="AT7" s="454"/>
      <c r="AU7" s="454" t="s">
        <v>333</v>
      </c>
      <c r="AV7" s="454"/>
      <c r="AW7" s="454"/>
      <c r="AX7" s="453" t="s">
        <v>271</v>
      </c>
      <c r="AY7" s="453"/>
      <c r="AZ7" s="453"/>
      <c r="BA7" s="455"/>
      <c r="BB7" s="449"/>
      <c r="BC7" s="449"/>
      <c r="BD7" s="449"/>
      <c r="BE7" s="449"/>
      <c r="BF7" s="450"/>
      <c r="BH7" s="452" t="s">
        <v>271</v>
      </c>
      <c r="BI7" s="453"/>
      <c r="BJ7" s="453"/>
      <c r="BK7" s="454" t="s">
        <v>334</v>
      </c>
      <c r="BL7" s="454"/>
      <c r="BM7" s="454"/>
      <c r="BN7" s="454" t="s">
        <v>338</v>
      </c>
      <c r="BO7" s="454"/>
      <c r="BP7" s="454"/>
      <c r="BQ7" s="453" t="s">
        <v>271</v>
      </c>
      <c r="BR7" s="453"/>
      <c r="BS7" s="453"/>
      <c r="BT7" s="455"/>
      <c r="BU7" s="449"/>
      <c r="BV7" s="449"/>
      <c r="BW7" s="449"/>
      <c r="BX7" s="449"/>
      <c r="BY7" s="450"/>
      <c r="CA7" s="452" t="s">
        <v>271</v>
      </c>
      <c r="CB7" s="453"/>
      <c r="CC7" s="453"/>
      <c r="CD7" s="454" t="s">
        <v>342</v>
      </c>
      <c r="CE7" s="454"/>
      <c r="CF7" s="454"/>
      <c r="CG7" s="454" t="s">
        <v>345</v>
      </c>
      <c r="CH7" s="454"/>
      <c r="CI7" s="454"/>
      <c r="CJ7" s="453" t="s">
        <v>271</v>
      </c>
      <c r="CK7" s="453"/>
      <c r="CL7" s="453"/>
      <c r="CM7" s="455" t="s">
        <v>343</v>
      </c>
      <c r="CN7" s="449"/>
      <c r="CO7" s="449"/>
      <c r="CP7" s="449" t="s">
        <v>346</v>
      </c>
      <c r="CQ7" s="449"/>
      <c r="CR7" s="450"/>
      <c r="CT7" s="452" t="s">
        <v>271</v>
      </c>
      <c r="CU7" s="453"/>
      <c r="CV7" s="453"/>
      <c r="CW7" s="454"/>
      <c r="CX7" s="454"/>
      <c r="CY7" s="454"/>
      <c r="CZ7" s="454"/>
      <c r="DA7" s="454"/>
      <c r="DB7" s="454"/>
      <c r="DC7" s="453" t="s">
        <v>271</v>
      </c>
      <c r="DD7" s="453"/>
      <c r="DE7" s="453"/>
      <c r="DF7" s="455"/>
      <c r="DG7" s="449"/>
      <c r="DH7" s="449"/>
      <c r="DI7" s="449"/>
      <c r="DJ7" s="449"/>
      <c r="DK7" s="450"/>
      <c r="DM7" s="452" t="s">
        <v>271</v>
      </c>
      <c r="DN7" s="453"/>
      <c r="DO7" s="453"/>
      <c r="DP7" s="454" t="s">
        <v>348</v>
      </c>
      <c r="DQ7" s="454"/>
      <c r="DR7" s="454"/>
      <c r="DS7" s="454" t="s">
        <v>349</v>
      </c>
      <c r="DT7" s="454"/>
      <c r="DU7" s="454"/>
      <c r="DV7" s="453" t="s">
        <v>271</v>
      </c>
      <c r="DW7" s="453"/>
      <c r="DX7" s="453"/>
      <c r="DY7" s="455"/>
      <c r="DZ7" s="449"/>
      <c r="EA7" s="449"/>
      <c r="EB7" s="449"/>
      <c r="EC7" s="449"/>
      <c r="ED7" s="450"/>
      <c r="EF7" s="452" t="s">
        <v>271</v>
      </c>
      <c r="EG7" s="453"/>
      <c r="EH7" s="453"/>
      <c r="EI7" s="454"/>
      <c r="EJ7" s="454"/>
      <c r="EK7" s="454"/>
      <c r="EL7" s="454"/>
      <c r="EM7" s="454"/>
      <c r="EN7" s="454"/>
      <c r="EO7" s="453" t="s">
        <v>271</v>
      </c>
      <c r="EP7" s="453"/>
      <c r="EQ7" s="453"/>
      <c r="ER7" s="455"/>
      <c r="ES7" s="449"/>
      <c r="ET7" s="449"/>
      <c r="EU7" s="449"/>
      <c r="EV7" s="449"/>
      <c r="EW7" s="450"/>
      <c r="EY7" s="452" t="s">
        <v>271</v>
      </c>
      <c r="EZ7" s="453"/>
      <c r="FA7" s="453"/>
      <c r="FB7" s="454"/>
      <c r="FC7" s="454"/>
      <c r="FD7" s="454"/>
      <c r="FE7" s="454"/>
      <c r="FF7" s="454"/>
      <c r="FG7" s="454"/>
      <c r="FH7" s="453"/>
      <c r="FI7" s="453"/>
      <c r="FJ7" s="453"/>
      <c r="FK7" s="455"/>
      <c r="FL7" s="449"/>
      <c r="FM7" s="449"/>
      <c r="FN7" s="449"/>
      <c r="FO7" s="449"/>
      <c r="FP7" s="450"/>
      <c r="FR7" s="452" t="s">
        <v>271</v>
      </c>
      <c r="FS7" s="453"/>
      <c r="FT7" s="453"/>
      <c r="FU7" s="454" t="s">
        <v>842</v>
      </c>
      <c r="FV7" s="454"/>
      <c r="FW7" s="454"/>
      <c r="FX7" s="454" t="s">
        <v>843</v>
      </c>
      <c r="FY7" s="454"/>
      <c r="FZ7" s="454"/>
      <c r="GA7" s="453" t="s">
        <v>271</v>
      </c>
      <c r="GB7" s="453"/>
      <c r="GC7" s="453"/>
      <c r="GD7" s="455" t="s">
        <v>844</v>
      </c>
      <c r="GE7" s="449"/>
      <c r="GF7" s="449"/>
      <c r="GG7" s="449" t="s">
        <v>845</v>
      </c>
      <c r="GH7" s="449"/>
      <c r="GI7" s="450"/>
    </row>
    <row r="8" spans="1:191" ht="18" customHeight="1" thickTop="1" x14ac:dyDescent="0.35">
      <c r="A8" s="6">
        <v>8</v>
      </c>
      <c r="B8" s="446" t="s">
        <v>580</v>
      </c>
      <c r="C8" s="235"/>
      <c r="D8" s="235"/>
      <c r="E8" s="235"/>
      <c r="F8" s="235"/>
      <c r="G8" s="235"/>
      <c r="H8" s="235"/>
      <c r="I8" s="235"/>
      <c r="J8" s="235"/>
      <c r="K8" s="235"/>
      <c r="L8" s="235"/>
      <c r="M8" s="235"/>
      <c r="N8" s="235"/>
      <c r="O8" s="235"/>
      <c r="P8" s="235"/>
      <c r="Q8" s="235"/>
      <c r="R8" s="235"/>
      <c r="S8" s="447"/>
      <c r="U8" s="241" t="s">
        <v>253</v>
      </c>
      <c r="V8" s="242"/>
      <c r="W8" s="243"/>
      <c r="X8" s="488" t="s">
        <v>583</v>
      </c>
      <c r="Y8" s="488"/>
      <c r="Z8" s="488"/>
      <c r="AA8" s="488"/>
      <c r="AB8" s="488"/>
      <c r="AC8" s="488"/>
      <c r="AD8" s="245"/>
      <c r="AE8" s="245"/>
      <c r="AF8" s="245"/>
      <c r="AG8" s="231"/>
      <c r="AH8" s="232"/>
      <c r="AI8" s="232"/>
      <c r="AJ8" s="232"/>
      <c r="AK8" s="232"/>
      <c r="AL8" s="233"/>
      <c r="AO8" s="241" t="s">
        <v>253</v>
      </c>
      <c r="AP8" s="242"/>
      <c r="AQ8" s="243"/>
      <c r="AR8" s="488" t="s">
        <v>532</v>
      </c>
      <c r="AS8" s="488"/>
      <c r="AT8" s="488"/>
      <c r="AU8" s="488"/>
      <c r="AV8" s="488"/>
      <c r="AW8" s="488"/>
      <c r="AX8" s="245" t="s">
        <v>253</v>
      </c>
      <c r="AY8" s="245"/>
      <c r="AZ8" s="245"/>
      <c r="BA8" s="231" t="s">
        <v>355</v>
      </c>
      <c r="BB8" s="232"/>
      <c r="BC8" s="232"/>
      <c r="BD8" s="232"/>
      <c r="BE8" s="232"/>
      <c r="BF8" s="233"/>
      <c r="BH8" s="241" t="s">
        <v>253</v>
      </c>
      <c r="BI8" s="242"/>
      <c r="BJ8" s="243"/>
      <c r="BK8" s="488" t="s">
        <v>565</v>
      </c>
      <c r="BL8" s="488"/>
      <c r="BM8" s="488"/>
      <c r="BN8" s="488"/>
      <c r="BO8" s="488"/>
      <c r="BP8" s="488"/>
      <c r="BQ8" s="245" t="s">
        <v>253</v>
      </c>
      <c r="BR8" s="245"/>
      <c r="BS8" s="245"/>
      <c r="BT8" s="231" t="s">
        <v>566</v>
      </c>
      <c r="BU8" s="232"/>
      <c r="BV8" s="232"/>
      <c r="BW8" s="232"/>
      <c r="BX8" s="232"/>
      <c r="BY8" s="233"/>
      <c r="CA8" s="241" t="s">
        <v>253</v>
      </c>
      <c r="CB8" s="242"/>
      <c r="CC8" s="243"/>
      <c r="CD8" s="488" t="s">
        <v>265</v>
      </c>
      <c r="CE8" s="488"/>
      <c r="CF8" s="488"/>
      <c r="CG8" s="488"/>
      <c r="CH8" s="488"/>
      <c r="CI8" s="488"/>
      <c r="CJ8" s="245" t="s">
        <v>253</v>
      </c>
      <c r="CK8" s="245"/>
      <c r="CL8" s="245"/>
      <c r="CM8" s="231"/>
      <c r="CN8" s="232"/>
      <c r="CO8" s="232"/>
      <c r="CP8" s="232"/>
      <c r="CQ8" s="232"/>
      <c r="CR8" s="233"/>
      <c r="CT8" s="241" t="s">
        <v>253</v>
      </c>
      <c r="CU8" s="242"/>
      <c r="CV8" s="243"/>
      <c r="CW8" s="488" t="s">
        <v>274</v>
      </c>
      <c r="CX8" s="488"/>
      <c r="CY8" s="488"/>
      <c r="CZ8" s="488"/>
      <c r="DA8" s="488"/>
      <c r="DB8" s="488"/>
      <c r="DC8" s="245" t="s">
        <v>253</v>
      </c>
      <c r="DD8" s="245"/>
      <c r="DE8" s="245"/>
      <c r="DF8" s="231" t="s">
        <v>275</v>
      </c>
      <c r="DG8" s="232"/>
      <c r="DH8" s="232"/>
      <c r="DI8" s="232"/>
      <c r="DJ8" s="232"/>
      <c r="DK8" s="233"/>
      <c r="DM8" s="241" t="s">
        <v>253</v>
      </c>
      <c r="DN8" s="242"/>
      <c r="DO8" s="243"/>
      <c r="DP8" s="488" t="s">
        <v>569</v>
      </c>
      <c r="DQ8" s="488"/>
      <c r="DR8" s="488"/>
      <c r="DS8" s="488"/>
      <c r="DT8" s="488"/>
      <c r="DU8" s="488"/>
      <c r="DV8" s="245" t="s">
        <v>253</v>
      </c>
      <c r="DW8" s="245"/>
      <c r="DX8" s="245"/>
      <c r="DY8" s="231" t="s">
        <v>570</v>
      </c>
      <c r="DZ8" s="232"/>
      <c r="EA8" s="232"/>
      <c r="EB8" s="232"/>
      <c r="EC8" s="232"/>
      <c r="ED8" s="233"/>
      <c r="EF8" s="241" t="s">
        <v>253</v>
      </c>
      <c r="EG8" s="242"/>
      <c r="EH8" s="243"/>
      <c r="EI8" s="488" t="s">
        <v>571</v>
      </c>
      <c r="EJ8" s="488"/>
      <c r="EK8" s="488"/>
      <c r="EL8" s="488"/>
      <c r="EM8" s="488"/>
      <c r="EN8" s="488"/>
      <c r="EO8" s="245" t="s">
        <v>253</v>
      </c>
      <c r="EP8" s="245"/>
      <c r="EQ8" s="245"/>
      <c r="ER8" s="231" t="s">
        <v>572</v>
      </c>
      <c r="ES8" s="232"/>
      <c r="ET8" s="232"/>
      <c r="EU8" s="232"/>
      <c r="EV8" s="232"/>
      <c r="EW8" s="233"/>
      <c r="FR8" s="241" t="s">
        <v>253</v>
      </c>
      <c r="FS8" s="242"/>
      <c r="FT8" s="243"/>
      <c r="FU8" s="231" t="s">
        <v>824</v>
      </c>
      <c r="FV8" s="232"/>
      <c r="FW8" s="244"/>
      <c r="FX8" s="131" t="s">
        <v>862</v>
      </c>
      <c r="FY8" s="231"/>
      <c r="FZ8" s="244"/>
      <c r="GA8" s="245" t="s">
        <v>253</v>
      </c>
      <c r="GB8" s="245"/>
      <c r="GC8" s="245"/>
      <c r="GD8" s="231" t="s">
        <v>877</v>
      </c>
      <c r="GE8" s="232"/>
      <c r="GF8" s="244"/>
      <c r="GG8" s="131" t="s">
        <v>862</v>
      </c>
      <c r="GH8" s="231"/>
      <c r="GI8" s="244"/>
    </row>
    <row r="9" spans="1:191" ht="18" customHeight="1" thickBot="1" x14ac:dyDescent="0.4">
      <c r="A9" s="6">
        <v>9</v>
      </c>
      <c r="B9" s="238" t="s">
        <v>261</v>
      </c>
      <c r="C9" s="238"/>
      <c r="D9" s="238"/>
      <c r="E9" s="239" t="s">
        <v>259</v>
      </c>
      <c r="F9" s="239"/>
      <c r="G9" s="239"/>
      <c r="H9" s="238" t="s">
        <v>232</v>
      </c>
      <c r="I9" s="238"/>
      <c r="J9" s="239" t="s">
        <v>258</v>
      </c>
      <c r="K9" s="239"/>
      <c r="L9" s="238" t="s">
        <v>280</v>
      </c>
      <c r="M9" s="238"/>
      <c r="N9" s="239" t="s">
        <v>260</v>
      </c>
      <c r="O9" s="239"/>
      <c r="P9" s="238" t="s">
        <v>281</v>
      </c>
      <c r="Q9" s="238"/>
      <c r="R9" s="413"/>
      <c r="S9" s="413"/>
      <c r="U9" s="246" t="s">
        <v>255</v>
      </c>
      <c r="V9" s="247"/>
      <c r="W9" s="247"/>
      <c r="X9" s="284" t="s">
        <v>587</v>
      </c>
      <c r="Y9" s="284"/>
      <c r="Z9" s="284"/>
      <c r="AA9" s="284"/>
      <c r="AB9" s="284"/>
      <c r="AC9" s="284"/>
      <c r="AD9" s="247"/>
      <c r="AE9" s="247"/>
      <c r="AF9" s="247"/>
      <c r="AG9" s="285"/>
      <c r="AH9" s="286"/>
      <c r="AI9" s="286"/>
      <c r="AJ9" s="286"/>
      <c r="AK9" s="286"/>
      <c r="AL9" s="287"/>
      <c r="AO9" s="246" t="s">
        <v>255</v>
      </c>
      <c r="AP9" s="247"/>
      <c r="AQ9" s="247"/>
      <c r="AR9" s="284"/>
      <c r="AS9" s="284"/>
      <c r="AT9" s="284"/>
      <c r="AU9" s="284"/>
      <c r="AV9" s="284"/>
      <c r="AW9" s="284"/>
      <c r="AX9" s="247" t="s">
        <v>255</v>
      </c>
      <c r="AY9" s="247"/>
      <c r="AZ9" s="247"/>
      <c r="BA9" s="285" t="s">
        <v>356</v>
      </c>
      <c r="BB9" s="286"/>
      <c r="BC9" s="286"/>
      <c r="BD9" s="286"/>
      <c r="BE9" s="286"/>
      <c r="BF9" s="287"/>
      <c r="BH9" s="246" t="s">
        <v>255</v>
      </c>
      <c r="BI9" s="247"/>
      <c r="BJ9" s="247"/>
      <c r="BK9" s="284"/>
      <c r="BL9" s="284"/>
      <c r="BM9" s="284"/>
      <c r="BN9" s="284"/>
      <c r="BO9" s="284"/>
      <c r="BP9" s="284"/>
      <c r="BQ9" s="247" t="s">
        <v>255</v>
      </c>
      <c r="BR9" s="247"/>
      <c r="BS9" s="247"/>
      <c r="BT9" s="285"/>
      <c r="BU9" s="286"/>
      <c r="BV9" s="286"/>
      <c r="BW9" s="286"/>
      <c r="BX9" s="286"/>
      <c r="BY9" s="287"/>
      <c r="CA9" s="246" t="s">
        <v>255</v>
      </c>
      <c r="CB9" s="247"/>
      <c r="CC9" s="247"/>
      <c r="CD9" s="284" t="s">
        <v>266</v>
      </c>
      <c r="CE9" s="284"/>
      <c r="CF9" s="284"/>
      <c r="CG9" s="284"/>
      <c r="CH9" s="284"/>
      <c r="CI9" s="284"/>
      <c r="CJ9" s="247" t="s">
        <v>255</v>
      </c>
      <c r="CK9" s="247"/>
      <c r="CL9" s="247"/>
      <c r="CM9" s="285"/>
      <c r="CN9" s="286"/>
      <c r="CO9" s="286"/>
      <c r="CP9" s="286"/>
      <c r="CQ9" s="286"/>
      <c r="CR9" s="287"/>
      <c r="CT9" s="246" t="s">
        <v>255</v>
      </c>
      <c r="CU9" s="247"/>
      <c r="CV9" s="247"/>
      <c r="CW9" s="284"/>
      <c r="CX9" s="284"/>
      <c r="CY9" s="284"/>
      <c r="CZ9" s="284"/>
      <c r="DA9" s="284"/>
      <c r="DB9" s="284"/>
      <c r="DC9" s="247" t="s">
        <v>255</v>
      </c>
      <c r="DD9" s="247"/>
      <c r="DE9" s="247"/>
      <c r="DF9" s="285"/>
      <c r="DG9" s="286"/>
      <c r="DH9" s="286"/>
      <c r="DI9" s="286"/>
      <c r="DJ9" s="286"/>
      <c r="DK9" s="287"/>
      <c r="DM9" s="246" t="s">
        <v>255</v>
      </c>
      <c r="DN9" s="247"/>
      <c r="DO9" s="247"/>
      <c r="DP9" s="284"/>
      <c r="DQ9" s="284"/>
      <c r="DR9" s="284"/>
      <c r="DS9" s="284"/>
      <c r="DT9" s="284"/>
      <c r="DU9" s="284"/>
      <c r="DV9" s="247" t="s">
        <v>255</v>
      </c>
      <c r="DW9" s="247"/>
      <c r="DX9" s="247"/>
      <c r="DY9" s="285"/>
      <c r="DZ9" s="286"/>
      <c r="EA9" s="286"/>
      <c r="EB9" s="286"/>
      <c r="EC9" s="286"/>
      <c r="ED9" s="287"/>
      <c r="EF9" s="246" t="s">
        <v>255</v>
      </c>
      <c r="EG9" s="247"/>
      <c r="EH9" s="247"/>
      <c r="EI9" s="284"/>
      <c r="EJ9" s="284"/>
      <c r="EK9" s="284"/>
      <c r="EL9" s="284"/>
      <c r="EM9" s="284"/>
      <c r="EN9" s="284"/>
      <c r="EO9" s="247" t="s">
        <v>255</v>
      </c>
      <c r="EP9" s="247"/>
      <c r="EQ9" s="247"/>
      <c r="ER9" s="285"/>
      <c r="ES9" s="286"/>
      <c r="ET9" s="286"/>
      <c r="EU9" s="286"/>
      <c r="EV9" s="286"/>
      <c r="EW9" s="287"/>
      <c r="FR9" s="246" t="s">
        <v>255</v>
      </c>
      <c r="FS9" s="247"/>
      <c r="FT9" s="247"/>
      <c r="FU9" s="284" t="s">
        <v>826</v>
      </c>
      <c r="FV9" s="284"/>
      <c r="FW9" s="284"/>
      <c r="FX9" s="284"/>
      <c r="FY9" s="284"/>
      <c r="FZ9" s="284"/>
      <c r="GA9" s="247" t="s">
        <v>255</v>
      </c>
      <c r="GB9" s="247"/>
      <c r="GC9" s="247"/>
      <c r="GD9" s="285" t="s">
        <v>881</v>
      </c>
      <c r="GE9" s="286"/>
      <c r="GF9" s="286"/>
      <c r="GG9" s="286"/>
      <c r="GH9" s="286"/>
      <c r="GI9" s="287"/>
    </row>
    <row r="10" spans="1:191" ht="18" customHeight="1" thickTop="1" thickBot="1" x14ac:dyDescent="0.4">
      <c r="A10" s="6">
        <v>10</v>
      </c>
      <c r="B10" s="241" t="s">
        <v>253</v>
      </c>
      <c r="C10" s="242"/>
      <c r="D10" s="243"/>
      <c r="E10" s="231" t="s">
        <v>581</v>
      </c>
      <c r="F10" s="232"/>
      <c r="G10" s="244"/>
      <c r="H10" s="125" t="s">
        <v>754</v>
      </c>
      <c r="I10" s="492"/>
      <c r="J10" s="493"/>
      <c r="K10" s="245" t="s">
        <v>253</v>
      </c>
      <c r="L10" s="245"/>
      <c r="M10" s="245"/>
      <c r="N10" s="231" t="s">
        <v>582</v>
      </c>
      <c r="O10" s="232"/>
      <c r="P10" s="244"/>
      <c r="Q10" s="125" t="s">
        <v>754</v>
      </c>
      <c r="R10" s="490"/>
      <c r="S10" s="491"/>
      <c r="U10" s="452" t="s">
        <v>271</v>
      </c>
      <c r="V10" s="453"/>
      <c r="W10" s="453"/>
      <c r="X10" s="454" t="s">
        <v>590</v>
      </c>
      <c r="Y10" s="454"/>
      <c r="Z10" s="454"/>
      <c r="AA10" s="454" t="s">
        <v>591</v>
      </c>
      <c r="AB10" s="454"/>
      <c r="AC10" s="454"/>
      <c r="AD10" s="453"/>
      <c r="AE10" s="453"/>
      <c r="AF10" s="453"/>
      <c r="AG10" s="455"/>
      <c r="AH10" s="449"/>
      <c r="AI10" s="449"/>
      <c r="AJ10" s="449"/>
      <c r="AK10" s="449"/>
      <c r="AL10" s="450"/>
      <c r="AO10" s="452" t="s">
        <v>271</v>
      </c>
      <c r="AP10" s="453"/>
      <c r="AQ10" s="453"/>
      <c r="AR10" s="454"/>
      <c r="AS10" s="454"/>
      <c r="AT10" s="454"/>
      <c r="AU10" s="454"/>
      <c r="AV10" s="454"/>
      <c r="AW10" s="454"/>
      <c r="AX10" s="453" t="s">
        <v>271</v>
      </c>
      <c r="AY10" s="453"/>
      <c r="AZ10" s="453"/>
      <c r="BA10" s="455" t="s">
        <v>357</v>
      </c>
      <c r="BB10" s="449"/>
      <c r="BC10" s="449"/>
      <c r="BD10" s="449" t="s">
        <v>358</v>
      </c>
      <c r="BE10" s="449"/>
      <c r="BF10" s="450"/>
      <c r="BH10" s="452" t="s">
        <v>271</v>
      </c>
      <c r="BI10" s="453"/>
      <c r="BJ10" s="453"/>
      <c r="BK10" s="454"/>
      <c r="BL10" s="454"/>
      <c r="BM10" s="454"/>
      <c r="BN10" s="454"/>
      <c r="BO10" s="454"/>
      <c r="BP10" s="454"/>
      <c r="BQ10" s="453" t="s">
        <v>271</v>
      </c>
      <c r="BR10" s="453"/>
      <c r="BS10" s="453"/>
      <c r="BT10" s="455"/>
      <c r="BU10" s="449"/>
      <c r="BV10" s="449"/>
      <c r="BW10" s="449"/>
      <c r="BX10" s="449"/>
      <c r="BY10" s="450"/>
      <c r="CA10" s="452" t="s">
        <v>271</v>
      </c>
      <c r="CB10" s="453"/>
      <c r="CC10" s="453"/>
      <c r="CD10" s="454" t="s">
        <v>344</v>
      </c>
      <c r="CE10" s="454"/>
      <c r="CF10" s="454"/>
      <c r="CG10" s="454" t="s">
        <v>347</v>
      </c>
      <c r="CH10" s="454"/>
      <c r="CI10" s="454"/>
      <c r="CJ10" s="453" t="s">
        <v>271</v>
      </c>
      <c r="CK10" s="453"/>
      <c r="CL10" s="453"/>
      <c r="CM10" s="455"/>
      <c r="CN10" s="449"/>
      <c r="CO10" s="449"/>
      <c r="CP10" s="449"/>
      <c r="CQ10" s="449"/>
      <c r="CR10" s="450"/>
      <c r="CT10" s="452" t="s">
        <v>271</v>
      </c>
      <c r="CU10" s="453"/>
      <c r="CV10" s="453"/>
      <c r="CW10" s="454"/>
      <c r="CX10" s="454"/>
      <c r="CY10" s="454"/>
      <c r="CZ10" s="454"/>
      <c r="DA10" s="454"/>
      <c r="DB10" s="454"/>
      <c r="DC10" s="453" t="s">
        <v>271</v>
      </c>
      <c r="DD10" s="453"/>
      <c r="DE10" s="453"/>
      <c r="DF10" s="455"/>
      <c r="DG10" s="449"/>
      <c r="DH10" s="449"/>
      <c r="DI10" s="449"/>
      <c r="DJ10" s="449"/>
      <c r="DK10" s="450"/>
      <c r="DM10" s="452" t="s">
        <v>271</v>
      </c>
      <c r="DN10" s="453"/>
      <c r="DO10" s="453"/>
      <c r="DP10" s="454"/>
      <c r="DQ10" s="454"/>
      <c r="DR10" s="454"/>
      <c r="DS10" s="454"/>
      <c r="DT10" s="454"/>
      <c r="DU10" s="454"/>
      <c r="DV10" s="453" t="s">
        <v>271</v>
      </c>
      <c r="DW10" s="453"/>
      <c r="DX10" s="453"/>
      <c r="DY10" s="455"/>
      <c r="DZ10" s="449"/>
      <c r="EA10" s="449"/>
      <c r="EB10" s="449"/>
      <c r="EC10" s="449"/>
      <c r="ED10" s="450"/>
      <c r="EF10" s="452" t="s">
        <v>271</v>
      </c>
      <c r="EG10" s="453"/>
      <c r="EH10" s="453"/>
      <c r="EI10" s="454"/>
      <c r="EJ10" s="454"/>
      <c r="EK10" s="454"/>
      <c r="EL10" s="454"/>
      <c r="EM10" s="454"/>
      <c r="EN10" s="454"/>
      <c r="EO10" s="453" t="s">
        <v>271</v>
      </c>
      <c r="EP10" s="453"/>
      <c r="EQ10" s="453"/>
      <c r="ER10" s="455"/>
      <c r="ES10" s="449"/>
      <c r="ET10" s="449"/>
      <c r="EU10" s="449"/>
      <c r="EV10" s="449"/>
      <c r="EW10" s="450"/>
      <c r="FR10" s="452" t="s">
        <v>271</v>
      </c>
      <c r="FS10" s="453"/>
      <c r="FT10" s="453"/>
      <c r="FU10" s="454" t="s">
        <v>846</v>
      </c>
      <c r="FV10" s="454"/>
      <c r="FW10" s="454"/>
      <c r="FX10" s="454" t="s">
        <v>847</v>
      </c>
      <c r="FY10" s="454"/>
      <c r="FZ10" s="454"/>
      <c r="GA10" s="453" t="s">
        <v>271</v>
      </c>
      <c r="GB10" s="453"/>
      <c r="GC10" s="453"/>
      <c r="GD10" s="455" t="s">
        <v>848</v>
      </c>
      <c r="GE10" s="449"/>
      <c r="GF10" s="449"/>
      <c r="GG10" s="449" t="s">
        <v>849</v>
      </c>
      <c r="GH10" s="449"/>
      <c r="GI10" s="450"/>
    </row>
    <row r="11" spans="1:191" ht="18" customHeight="1" thickTop="1" x14ac:dyDescent="0.35">
      <c r="A11" s="6">
        <v>11</v>
      </c>
      <c r="B11" s="246" t="s">
        <v>255</v>
      </c>
      <c r="C11" s="247"/>
      <c r="D11" s="247"/>
      <c r="E11" s="284" t="s">
        <v>584</v>
      </c>
      <c r="F11" s="284"/>
      <c r="G11" s="284"/>
      <c r="H11" s="284"/>
      <c r="I11" s="284"/>
      <c r="J11" s="284"/>
      <c r="K11" s="247" t="s">
        <v>255</v>
      </c>
      <c r="L11" s="247"/>
      <c r="M11" s="247"/>
      <c r="N11" s="285" t="s">
        <v>587</v>
      </c>
      <c r="O11" s="286"/>
      <c r="P11" s="286"/>
      <c r="Q11" s="286"/>
      <c r="R11" s="286"/>
      <c r="S11" s="287"/>
      <c r="AO11" s="241" t="s">
        <v>253</v>
      </c>
      <c r="AP11" s="242"/>
      <c r="AQ11" s="243"/>
      <c r="AR11" s="488" t="s">
        <v>359</v>
      </c>
      <c r="AS11" s="488"/>
      <c r="AT11" s="488"/>
      <c r="AU11" s="488"/>
      <c r="AV11" s="488"/>
      <c r="AW11" s="488"/>
      <c r="AX11" s="245" t="s">
        <v>253</v>
      </c>
      <c r="AY11" s="245"/>
      <c r="AZ11" s="245"/>
      <c r="BA11" s="231" t="s">
        <v>364</v>
      </c>
      <c r="BB11" s="232"/>
      <c r="BC11" s="232"/>
      <c r="BD11" s="232"/>
      <c r="BE11" s="232"/>
      <c r="BF11" s="233"/>
      <c r="BH11" s="241" t="s">
        <v>253</v>
      </c>
      <c r="BI11" s="242"/>
      <c r="BJ11" s="243"/>
      <c r="BK11" s="488" t="s">
        <v>285</v>
      </c>
      <c r="BL11" s="488"/>
      <c r="BM11" s="488"/>
      <c r="BN11" s="488"/>
      <c r="BO11" s="488"/>
      <c r="BP11" s="488"/>
      <c r="BQ11" s="245" t="s">
        <v>253</v>
      </c>
      <c r="BR11" s="245"/>
      <c r="BS11" s="245"/>
      <c r="BT11" s="231" t="s">
        <v>286</v>
      </c>
      <c r="BU11" s="232"/>
      <c r="BV11" s="232"/>
      <c r="BW11" s="232"/>
      <c r="BX11" s="232"/>
      <c r="BY11" s="233"/>
      <c r="CT11" s="241" t="s">
        <v>253</v>
      </c>
      <c r="CU11" s="242"/>
      <c r="CV11" s="243"/>
      <c r="CW11" s="488" t="s">
        <v>276</v>
      </c>
      <c r="CX11" s="488"/>
      <c r="CY11" s="488"/>
      <c r="CZ11" s="488"/>
      <c r="DA11" s="488"/>
      <c r="DB11" s="488"/>
      <c r="DC11" s="245"/>
      <c r="DD11" s="245"/>
      <c r="DE11" s="245"/>
      <c r="DF11" s="231"/>
      <c r="DG11" s="232"/>
      <c r="DH11" s="232"/>
      <c r="DI11" s="232"/>
      <c r="DJ11" s="232"/>
      <c r="DK11" s="233"/>
      <c r="EF11" s="241" t="s">
        <v>253</v>
      </c>
      <c r="EG11" s="242"/>
      <c r="EH11" s="243"/>
      <c r="EI11" s="488" t="s">
        <v>573</v>
      </c>
      <c r="EJ11" s="488"/>
      <c r="EK11" s="488"/>
      <c r="EL11" s="488"/>
      <c r="EM11" s="488"/>
      <c r="EN11" s="488"/>
      <c r="EO11" s="245" t="s">
        <v>253</v>
      </c>
      <c r="EP11" s="245"/>
      <c r="EQ11" s="245"/>
      <c r="ER11" s="231" t="s">
        <v>574</v>
      </c>
      <c r="ES11" s="232"/>
      <c r="ET11" s="232"/>
      <c r="EU11" s="232"/>
      <c r="EV11" s="232"/>
      <c r="EW11" s="233"/>
      <c r="FR11" s="241" t="s">
        <v>253</v>
      </c>
      <c r="FS11" s="242"/>
      <c r="FT11" s="243"/>
      <c r="FU11" s="231" t="s">
        <v>827</v>
      </c>
      <c r="FV11" s="232"/>
      <c r="FW11" s="244"/>
      <c r="FX11" s="131" t="s">
        <v>862</v>
      </c>
      <c r="FY11" s="231"/>
      <c r="FZ11" s="244"/>
      <c r="GA11" s="245" t="s">
        <v>253</v>
      </c>
      <c r="GB11" s="245"/>
      <c r="GC11" s="245"/>
      <c r="GD11" s="231" t="s">
        <v>828</v>
      </c>
      <c r="GE11" s="232"/>
      <c r="GF11" s="244"/>
      <c r="GG11" s="131" t="s">
        <v>862</v>
      </c>
      <c r="GH11" s="231"/>
      <c r="GI11" s="244"/>
    </row>
    <row r="12" spans="1:191" ht="18" customHeight="1" thickBot="1" x14ac:dyDescent="0.4">
      <c r="A12" s="6">
        <v>12</v>
      </c>
      <c r="B12" s="452" t="s">
        <v>271</v>
      </c>
      <c r="C12" s="453"/>
      <c r="D12" s="453"/>
      <c r="E12" s="454" t="s">
        <v>585</v>
      </c>
      <c r="F12" s="454"/>
      <c r="G12" s="454"/>
      <c r="H12" s="454" t="s">
        <v>586</v>
      </c>
      <c r="I12" s="454"/>
      <c r="J12" s="454"/>
      <c r="K12" s="453" t="s">
        <v>271</v>
      </c>
      <c r="L12" s="453"/>
      <c r="M12" s="453"/>
      <c r="N12" s="455" t="s">
        <v>588</v>
      </c>
      <c r="O12" s="449"/>
      <c r="P12" s="449"/>
      <c r="Q12" s="449" t="s">
        <v>589</v>
      </c>
      <c r="R12" s="449"/>
      <c r="S12" s="450"/>
      <c r="AO12" s="246" t="s">
        <v>255</v>
      </c>
      <c r="AP12" s="247"/>
      <c r="AQ12" s="247"/>
      <c r="AR12" s="284" t="s">
        <v>360</v>
      </c>
      <c r="AS12" s="284"/>
      <c r="AT12" s="284"/>
      <c r="AU12" s="284"/>
      <c r="AV12" s="284"/>
      <c r="AW12" s="284"/>
      <c r="AX12" s="247" t="s">
        <v>255</v>
      </c>
      <c r="AY12" s="247"/>
      <c r="AZ12" s="247"/>
      <c r="BA12" s="285" t="s">
        <v>363</v>
      </c>
      <c r="BB12" s="286"/>
      <c r="BC12" s="286"/>
      <c r="BD12" s="286"/>
      <c r="BE12" s="286"/>
      <c r="BF12" s="287"/>
      <c r="BH12" s="246" t="s">
        <v>255</v>
      </c>
      <c r="BI12" s="247"/>
      <c r="BJ12" s="247"/>
      <c r="BK12" s="284" t="s">
        <v>288</v>
      </c>
      <c r="BL12" s="284"/>
      <c r="BM12" s="284"/>
      <c r="BN12" s="284"/>
      <c r="BO12" s="284"/>
      <c r="BP12" s="284"/>
      <c r="BQ12" s="247" t="s">
        <v>255</v>
      </c>
      <c r="BR12" s="247"/>
      <c r="BS12" s="247"/>
      <c r="BT12" s="285" t="s">
        <v>290</v>
      </c>
      <c r="BU12" s="286"/>
      <c r="BV12" s="286"/>
      <c r="BW12" s="286"/>
      <c r="BX12" s="286"/>
      <c r="BY12" s="287"/>
      <c r="CT12" s="246" t="s">
        <v>255</v>
      </c>
      <c r="CU12" s="247"/>
      <c r="CV12" s="247"/>
      <c r="CW12" s="284"/>
      <c r="CX12" s="284"/>
      <c r="CY12" s="284"/>
      <c r="CZ12" s="284"/>
      <c r="DA12" s="284"/>
      <c r="DB12" s="284"/>
      <c r="DC12" s="247"/>
      <c r="DD12" s="247"/>
      <c r="DE12" s="247"/>
      <c r="DF12" s="285"/>
      <c r="DG12" s="286"/>
      <c r="DH12" s="286"/>
      <c r="DI12" s="286"/>
      <c r="DJ12" s="286"/>
      <c r="DK12" s="287"/>
      <c r="EF12" s="246" t="s">
        <v>255</v>
      </c>
      <c r="EG12" s="247"/>
      <c r="EH12" s="247"/>
      <c r="EI12" s="284"/>
      <c r="EJ12" s="284"/>
      <c r="EK12" s="284"/>
      <c r="EL12" s="284"/>
      <c r="EM12" s="284"/>
      <c r="EN12" s="284"/>
      <c r="EO12" s="247" t="s">
        <v>255</v>
      </c>
      <c r="EP12" s="247"/>
      <c r="EQ12" s="247"/>
      <c r="ER12" s="285"/>
      <c r="ES12" s="286"/>
      <c r="ET12" s="286"/>
      <c r="EU12" s="286"/>
      <c r="EV12" s="286"/>
      <c r="EW12" s="287"/>
      <c r="FR12" s="246" t="s">
        <v>255</v>
      </c>
      <c r="FS12" s="247"/>
      <c r="FT12" s="247"/>
      <c r="FU12" s="284" t="s">
        <v>833</v>
      </c>
      <c r="FV12" s="284"/>
      <c r="FW12" s="284"/>
      <c r="FX12" s="284"/>
      <c r="FY12" s="284"/>
      <c r="FZ12" s="284"/>
      <c r="GA12" s="247" t="s">
        <v>255</v>
      </c>
      <c r="GB12" s="247"/>
      <c r="GC12" s="247"/>
      <c r="GD12" s="285" t="s">
        <v>288</v>
      </c>
      <c r="GE12" s="286"/>
      <c r="GF12" s="286"/>
      <c r="GG12" s="286"/>
      <c r="GH12" s="286"/>
      <c r="GI12" s="287"/>
    </row>
    <row r="13" spans="1:191" ht="18.649999999999999" customHeight="1" thickTop="1" thickBot="1" x14ac:dyDescent="0.4">
      <c r="A13" s="6">
        <v>13</v>
      </c>
      <c r="B13" s="241" t="s">
        <v>253</v>
      </c>
      <c r="C13" s="242"/>
      <c r="D13" s="243"/>
      <c r="E13" s="231" t="s">
        <v>583</v>
      </c>
      <c r="F13" s="232"/>
      <c r="G13" s="244"/>
      <c r="H13" s="125" t="s">
        <v>754</v>
      </c>
      <c r="I13" s="492"/>
      <c r="J13" s="493"/>
      <c r="K13" s="245"/>
      <c r="L13" s="245"/>
      <c r="M13" s="245"/>
      <c r="N13" s="231"/>
      <c r="O13" s="232"/>
      <c r="P13" s="232"/>
      <c r="Q13" s="232"/>
      <c r="R13" s="232"/>
      <c r="S13" s="233"/>
      <c r="AO13" s="452" t="s">
        <v>271</v>
      </c>
      <c r="AP13" s="453"/>
      <c r="AQ13" s="453"/>
      <c r="AR13" s="454" t="s">
        <v>361</v>
      </c>
      <c r="AS13" s="454"/>
      <c r="AT13" s="454"/>
      <c r="AU13" s="454" t="s">
        <v>362</v>
      </c>
      <c r="AV13" s="454"/>
      <c r="AW13" s="454"/>
      <c r="AX13" s="453" t="s">
        <v>271</v>
      </c>
      <c r="AY13" s="453"/>
      <c r="AZ13" s="453"/>
      <c r="BA13" s="455" t="s">
        <v>365</v>
      </c>
      <c r="BB13" s="449"/>
      <c r="BC13" s="449"/>
      <c r="BD13" s="449" t="s">
        <v>366</v>
      </c>
      <c r="BE13" s="449"/>
      <c r="BF13" s="450"/>
      <c r="BH13" s="452" t="s">
        <v>271</v>
      </c>
      <c r="BI13" s="453"/>
      <c r="BJ13" s="453"/>
      <c r="BK13" s="454" t="s">
        <v>335</v>
      </c>
      <c r="BL13" s="454"/>
      <c r="BM13" s="454"/>
      <c r="BN13" s="454" t="s">
        <v>339</v>
      </c>
      <c r="BO13" s="454"/>
      <c r="BP13" s="454"/>
      <c r="BQ13" s="453" t="s">
        <v>271</v>
      </c>
      <c r="BR13" s="453"/>
      <c r="BS13" s="453"/>
      <c r="BT13" s="455" t="s">
        <v>336</v>
      </c>
      <c r="BU13" s="449"/>
      <c r="BV13" s="449"/>
      <c r="BW13" s="449" t="s">
        <v>340</v>
      </c>
      <c r="BX13" s="449"/>
      <c r="BY13" s="450"/>
      <c r="CT13" s="452" t="s">
        <v>271</v>
      </c>
      <c r="CU13" s="453"/>
      <c r="CV13" s="453"/>
      <c r="CW13" s="454"/>
      <c r="CX13" s="454"/>
      <c r="CY13" s="454"/>
      <c r="CZ13" s="454"/>
      <c r="DA13" s="454"/>
      <c r="DB13" s="454"/>
      <c r="DC13" s="453"/>
      <c r="DD13" s="453"/>
      <c r="DE13" s="453"/>
      <c r="DF13" s="455"/>
      <c r="DG13" s="449"/>
      <c r="DH13" s="449"/>
      <c r="DI13" s="449"/>
      <c r="DJ13" s="449"/>
      <c r="DK13" s="450"/>
      <c r="EF13" s="452" t="s">
        <v>271</v>
      </c>
      <c r="EG13" s="453"/>
      <c r="EH13" s="453"/>
      <c r="EI13" s="454"/>
      <c r="EJ13" s="454"/>
      <c r="EK13" s="454"/>
      <c r="EL13" s="454"/>
      <c r="EM13" s="454"/>
      <c r="EN13" s="454"/>
      <c r="EO13" s="453" t="s">
        <v>271</v>
      </c>
      <c r="EP13" s="453"/>
      <c r="EQ13" s="453"/>
      <c r="ER13" s="455"/>
      <c r="ES13" s="449"/>
      <c r="ET13" s="449"/>
      <c r="EU13" s="449"/>
      <c r="EV13" s="449"/>
      <c r="EW13" s="450"/>
      <c r="FR13" s="452" t="s">
        <v>271</v>
      </c>
      <c r="FS13" s="453"/>
      <c r="FT13" s="453"/>
      <c r="FU13" s="454" t="s">
        <v>850</v>
      </c>
      <c r="FV13" s="454"/>
      <c r="FW13" s="454"/>
      <c r="FX13" s="454" t="s">
        <v>851</v>
      </c>
      <c r="FY13" s="454"/>
      <c r="FZ13" s="454"/>
      <c r="GA13" s="453" t="s">
        <v>271</v>
      </c>
      <c r="GB13" s="453"/>
      <c r="GC13" s="453"/>
      <c r="GD13" s="455" t="s">
        <v>852</v>
      </c>
      <c r="GE13" s="449"/>
      <c r="GF13" s="449"/>
      <c r="GG13" s="449" t="s">
        <v>853</v>
      </c>
      <c r="GH13" s="449"/>
      <c r="GI13" s="450"/>
    </row>
    <row r="14" spans="1:191" ht="18" customHeight="1" thickTop="1" x14ac:dyDescent="0.35">
      <c r="A14" s="6">
        <v>14</v>
      </c>
      <c r="B14" s="246" t="s">
        <v>255</v>
      </c>
      <c r="C14" s="247"/>
      <c r="D14" s="247"/>
      <c r="E14" s="284" t="s">
        <v>587</v>
      </c>
      <c r="F14" s="284"/>
      <c r="G14" s="284"/>
      <c r="H14" s="284"/>
      <c r="I14" s="284"/>
      <c r="J14" s="284"/>
      <c r="K14" s="247"/>
      <c r="L14" s="247"/>
      <c r="M14" s="247"/>
      <c r="N14" s="285"/>
      <c r="O14" s="286"/>
      <c r="P14" s="286"/>
      <c r="Q14" s="286"/>
      <c r="R14" s="286"/>
      <c r="S14" s="287"/>
      <c r="AO14" s="241" t="s">
        <v>253</v>
      </c>
      <c r="AP14" s="242"/>
      <c r="AQ14" s="243"/>
      <c r="AR14" s="488" t="s">
        <v>533</v>
      </c>
      <c r="AS14" s="488"/>
      <c r="AT14" s="488"/>
      <c r="AU14" s="488"/>
      <c r="AV14" s="488"/>
      <c r="AW14" s="488"/>
      <c r="AX14" s="245" t="s">
        <v>253</v>
      </c>
      <c r="AY14" s="245"/>
      <c r="AZ14" s="245"/>
      <c r="BA14" s="231" t="s">
        <v>534</v>
      </c>
      <c r="BB14" s="232"/>
      <c r="BC14" s="232"/>
      <c r="BD14" s="232"/>
      <c r="BE14" s="232"/>
      <c r="BF14" s="233"/>
      <c r="BH14" s="241" t="s">
        <v>253</v>
      </c>
      <c r="BI14" s="242"/>
      <c r="BJ14" s="243"/>
      <c r="BK14" s="488" t="s">
        <v>287</v>
      </c>
      <c r="BL14" s="488"/>
      <c r="BM14" s="488"/>
      <c r="BN14" s="488"/>
      <c r="BO14" s="488"/>
      <c r="BP14" s="488"/>
      <c r="BQ14" s="245" t="s">
        <v>253</v>
      </c>
      <c r="BR14" s="245"/>
      <c r="BS14" s="245"/>
      <c r="BT14" s="231" t="s">
        <v>567</v>
      </c>
      <c r="BU14" s="232"/>
      <c r="BV14" s="232"/>
      <c r="BW14" s="232"/>
      <c r="BX14" s="232"/>
      <c r="BY14" s="233"/>
      <c r="EF14" s="241" t="s">
        <v>253</v>
      </c>
      <c r="EG14" s="242"/>
      <c r="EH14" s="243"/>
      <c r="EI14" s="488" t="s">
        <v>575</v>
      </c>
      <c r="EJ14" s="488"/>
      <c r="EK14" s="488"/>
      <c r="EL14" s="488"/>
      <c r="EM14" s="488"/>
      <c r="EN14" s="488"/>
      <c r="EO14" s="245" t="s">
        <v>253</v>
      </c>
      <c r="EP14" s="245"/>
      <c r="EQ14" s="245"/>
      <c r="ER14" s="231" t="s">
        <v>576</v>
      </c>
      <c r="ES14" s="232"/>
      <c r="ET14" s="232"/>
      <c r="EU14" s="232"/>
      <c r="EV14" s="232"/>
      <c r="EW14" s="233"/>
      <c r="FR14" s="241" t="s">
        <v>253</v>
      </c>
      <c r="FS14" s="242"/>
      <c r="FT14" s="243"/>
      <c r="FU14" s="231" t="s">
        <v>820</v>
      </c>
      <c r="FV14" s="232"/>
      <c r="FW14" s="244"/>
      <c r="FX14" s="131" t="s">
        <v>862</v>
      </c>
      <c r="FY14" s="231"/>
      <c r="FZ14" s="244"/>
      <c r="GA14" s="245" t="s">
        <v>253</v>
      </c>
      <c r="GB14" s="245"/>
      <c r="GC14" s="245"/>
      <c r="GD14" s="231" t="s">
        <v>879</v>
      </c>
      <c r="GE14" s="232"/>
      <c r="GF14" s="244"/>
      <c r="GG14" s="131" t="s">
        <v>862</v>
      </c>
      <c r="GH14" s="231"/>
      <c r="GI14" s="244"/>
    </row>
    <row r="15" spans="1:191" ht="18" customHeight="1" thickBot="1" x14ac:dyDescent="0.4">
      <c r="A15" s="6">
        <v>15</v>
      </c>
      <c r="B15" s="452" t="s">
        <v>271</v>
      </c>
      <c r="C15" s="453"/>
      <c r="D15" s="453"/>
      <c r="E15" s="454" t="s">
        <v>590</v>
      </c>
      <c r="F15" s="454"/>
      <c r="G15" s="454"/>
      <c r="H15" s="454" t="s">
        <v>591</v>
      </c>
      <c r="I15" s="454"/>
      <c r="J15" s="454"/>
      <c r="K15" s="453"/>
      <c r="L15" s="453"/>
      <c r="M15" s="453"/>
      <c r="N15" s="455"/>
      <c r="O15" s="449"/>
      <c r="P15" s="449"/>
      <c r="Q15" s="449"/>
      <c r="R15" s="449"/>
      <c r="S15" s="450"/>
      <c r="AO15" s="246" t="s">
        <v>255</v>
      </c>
      <c r="AP15" s="247"/>
      <c r="AQ15" s="247"/>
      <c r="AR15" s="284"/>
      <c r="AS15" s="284"/>
      <c r="AT15" s="284"/>
      <c r="AU15" s="284"/>
      <c r="AV15" s="284"/>
      <c r="AW15" s="284"/>
      <c r="AX15" s="247" t="s">
        <v>255</v>
      </c>
      <c r="AY15" s="247"/>
      <c r="AZ15" s="247"/>
      <c r="BA15" s="285"/>
      <c r="BB15" s="286"/>
      <c r="BC15" s="286"/>
      <c r="BD15" s="286"/>
      <c r="BE15" s="286"/>
      <c r="BF15" s="287"/>
      <c r="BH15" s="246" t="s">
        <v>255</v>
      </c>
      <c r="BI15" s="247"/>
      <c r="BJ15" s="247"/>
      <c r="BK15" s="284" t="s">
        <v>291</v>
      </c>
      <c r="BL15" s="284"/>
      <c r="BM15" s="284"/>
      <c r="BN15" s="284"/>
      <c r="BO15" s="284"/>
      <c r="BP15" s="284"/>
      <c r="BQ15" s="247" t="s">
        <v>255</v>
      </c>
      <c r="BR15" s="247"/>
      <c r="BS15" s="247"/>
      <c r="BT15" s="285"/>
      <c r="BU15" s="286"/>
      <c r="BV15" s="286"/>
      <c r="BW15" s="286"/>
      <c r="BX15" s="286"/>
      <c r="BY15" s="287"/>
      <c r="EF15" s="246" t="s">
        <v>255</v>
      </c>
      <c r="EG15" s="247"/>
      <c r="EH15" s="247"/>
      <c r="EI15" s="284"/>
      <c r="EJ15" s="284"/>
      <c r="EK15" s="284"/>
      <c r="EL15" s="284"/>
      <c r="EM15" s="284"/>
      <c r="EN15" s="284"/>
      <c r="EO15" s="247" t="s">
        <v>255</v>
      </c>
      <c r="EP15" s="247"/>
      <c r="EQ15" s="247"/>
      <c r="ER15" s="285"/>
      <c r="ES15" s="286"/>
      <c r="ET15" s="286"/>
      <c r="EU15" s="286"/>
      <c r="EV15" s="286"/>
      <c r="EW15" s="287"/>
      <c r="FR15" s="246" t="s">
        <v>255</v>
      </c>
      <c r="FS15" s="247"/>
      <c r="FT15" s="247"/>
      <c r="FU15" s="284" t="s">
        <v>834</v>
      </c>
      <c r="FV15" s="284"/>
      <c r="FW15" s="284"/>
      <c r="FX15" s="284"/>
      <c r="FY15" s="284"/>
      <c r="FZ15" s="284"/>
      <c r="GA15" s="247" t="s">
        <v>255</v>
      </c>
      <c r="GB15" s="247"/>
      <c r="GC15" s="247"/>
      <c r="GD15" s="285" t="s">
        <v>835</v>
      </c>
      <c r="GE15" s="286"/>
      <c r="GF15" s="286"/>
      <c r="GG15" s="286"/>
      <c r="GH15" s="286"/>
      <c r="GI15" s="287"/>
    </row>
    <row r="16" spans="1:191" ht="18.649999999999999" customHeight="1" thickTop="1" thickBot="1" x14ac:dyDescent="0.4">
      <c r="A16" s="6">
        <v>16</v>
      </c>
      <c r="B16" s="494" t="s">
        <v>249</v>
      </c>
      <c r="C16" s="425"/>
      <c r="D16" s="425"/>
      <c r="E16" s="425"/>
      <c r="F16" s="425"/>
      <c r="G16" s="425"/>
      <c r="H16" s="425"/>
      <c r="I16" s="425"/>
      <c r="J16" s="425"/>
      <c r="K16" s="425"/>
      <c r="L16" s="425"/>
      <c r="M16" s="425"/>
      <c r="N16" s="425"/>
      <c r="O16" s="425"/>
      <c r="P16" s="425"/>
      <c r="Q16" s="425"/>
      <c r="R16" s="425"/>
      <c r="S16" s="448"/>
      <c r="AO16" s="452" t="s">
        <v>271</v>
      </c>
      <c r="AP16" s="453"/>
      <c r="AQ16" s="453"/>
      <c r="AR16" s="454"/>
      <c r="AS16" s="454"/>
      <c r="AT16" s="454"/>
      <c r="AU16" s="454"/>
      <c r="AV16" s="454"/>
      <c r="AW16" s="454"/>
      <c r="AX16" s="453" t="s">
        <v>271</v>
      </c>
      <c r="AY16" s="453"/>
      <c r="AZ16" s="453"/>
      <c r="BA16" s="455"/>
      <c r="BB16" s="449"/>
      <c r="BC16" s="449"/>
      <c r="BD16" s="449"/>
      <c r="BE16" s="449"/>
      <c r="BF16" s="450"/>
      <c r="BH16" s="452" t="s">
        <v>271</v>
      </c>
      <c r="BI16" s="453"/>
      <c r="BJ16" s="453"/>
      <c r="BK16" s="454" t="s">
        <v>337</v>
      </c>
      <c r="BL16" s="454"/>
      <c r="BM16" s="454"/>
      <c r="BN16" s="454" t="s">
        <v>341</v>
      </c>
      <c r="BO16" s="454"/>
      <c r="BP16" s="454"/>
      <c r="BQ16" s="453" t="s">
        <v>271</v>
      </c>
      <c r="BR16" s="453"/>
      <c r="BS16" s="453"/>
      <c r="BT16" s="455"/>
      <c r="BU16" s="449"/>
      <c r="BV16" s="449"/>
      <c r="BW16" s="449"/>
      <c r="BX16" s="449"/>
      <c r="BY16" s="450"/>
      <c r="EF16" s="452" t="s">
        <v>271</v>
      </c>
      <c r="EG16" s="453"/>
      <c r="EH16" s="453"/>
      <c r="EI16" s="454"/>
      <c r="EJ16" s="454"/>
      <c r="EK16" s="454"/>
      <c r="EL16" s="454"/>
      <c r="EM16" s="454"/>
      <c r="EN16" s="454"/>
      <c r="EO16" s="453" t="s">
        <v>271</v>
      </c>
      <c r="EP16" s="453"/>
      <c r="EQ16" s="453"/>
      <c r="ER16" s="455"/>
      <c r="ES16" s="449"/>
      <c r="ET16" s="449"/>
      <c r="EU16" s="449"/>
      <c r="EV16" s="449"/>
      <c r="EW16" s="450"/>
      <c r="FR16" s="452" t="s">
        <v>271</v>
      </c>
      <c r="FS16" s="453"/>
      <c r="FT16" s="453"/>
      <c r="FU16" s="454" t="s">
        <v>854</v>
      </c>
      <c r="FV16" s="454"/>
      <c r="FW16" s="454"/>
      <c r="FX16" s="454" t="s">
        <v>855</v>
      </c>
      <c r="FY16" s="454"/>
      <c r="FZ16" s="454"/>
      <c r="GA16" s="453" t="s">
        <v>271</v>
      </c>
      <c r="GB16" s="453"/>
      <c r="GC16" s="453"/>
      <c r="GD16" s="455" t="s">
        <v>856</v>
      </c>
      <c r="GE16" s="449"/>
      <c r="GF16" s="449"/>
      <c r="GG16" s="449" t="s">
        <v>857</v>
      </c>
      <c r="GH16" s="449"/>
      <c r="GI16" s="450"/>
    </row>
    <row r="17" spans="1:191" ht="18" customHeight="1" thickTop="1" thickBot="1" x14ac:dyDescent="0.4">
      <c r="A17" s="6">
        <v>17</v>
      </c>
      <c r="B17" s="238" t="s">
        <v>261</v>
      </c>
      <c r="C17" s="238"/>
      <c r="D17" s="238"/>
      <c r="E17" s="239" t="s">
        <v>259</v>
      </c>
      <c r="F17" s="239"/>
      <c r="G17" s="239"/>
      <c r="H17" s="238" t="s">
        <v>232</v>
      </c>
      <c r="I17" s="238"/>
      <c r="J17" s="239" t="s">
        <v>258</v>
      </c>
      <c r="K17" s="239"/>
      <c r="L17" s="238" t="s">
        <v>280</v>
      </c>
      <c r="M17" s="238"/>
      <c r="N17" s="239" t="s">
        <v>277</v>
      </c>
      <c r="O17" s="239"/>
      <c r="P17" s="238" t="s">
        <v>281</v>
      </c>
      <c r="Q17" s="238"/>
      <c r="R17" s="413"/>
      <c r="S17" s="413"/>
      <c r="AO17" s="241" t="s">
        <v>253</v>
      </c>
      <c r="AP17" s="242"/>
      <c r="AQ17" s="243"/>
      <c r="AR17" s="488" t="s">
        <v>325</v>
      </c>
      <c r="AS17" s="488"/>
      <c r="AT17" s="488"/>
      <c r="AU17" s="488"/>
      <c r="AV17" s="488"/>
      <c r="AW17" s="488"/>
      <c r="AX17" s="245" t="s">
        <v>253</v>
      </c>
      <c r="AY17" s="245"/>
      <c r="AZ17" s="245"/>
      <c r="BA17" s="231" t="s">
        <v>535</v>
      </c>
      <c r="BB17" s="232"/>
      <c r="BC17" s="232"/>
      <c r="BD17" s="232"/>
      <c r="BE17" s="232"/>
      <c r="BF17" s="233"/>
      <c r="EF17" s="241" t="s">
        <v>253</v>
      </c>
      <c r="EG17" s="242"/>
      <c r="EH17" s="243"/>
      <c r="EI17" s="488" t="s">
        <v>577</v>
      </c>
      <c r="EJ17" s="488"/>
      <c r="EK17" s="488"/>
      <c r="EL17" s="488"/>
      <c r="EM17" s="488"/>
      <c r="EN17" s="488"/>
      <c r="EO17" s="245"/>
      <c r="EP17" s="245"/>
      <c r="EQ17" s="245"/>
      <c r="ER17" s="231"/>
      <c r="ES17" s="232"/>
      <c r="ET17" s="232"/>
      <c r="EU17" s="232"/>
      <c r="EV17" s="232"/>
      <c r="EW17" s="233"/>
      <c r="FR17" s="241" t="s">
        <v>253</v>
      </c>
      <c r="FS17" s="242"/>
      <c r="FT17" s="243"/>
      <c r="FU17" s="231" t="s">
        <v>873</v>
      </c>
      <c r="FV17" s="232"/>
      <c r="FW17" s="244"/>
      <c r="FX17" s="131" t="s">
        <v>862</v>
      </c>
      <c r="FY17" s="231"/>
      <c r="FZ17" s="244"/>
      <c r="GA17" s="245" t="s">
        <v>253</v>
      </c>
      <c r="GB17" s="245"/>
      <c r="GC17" s="245"/>
      <c r="GD17" s="231" t="s">
        <v>872</v>
      </c>
      <c r="GE17" s="232"/>
      <c r="GF17" s="244"/>
      <c r="GG17" s="131" t="s">
        <v>862</v>
      </c>
      <c r="GH17" s="231" t="s">
        <v>864</v>
      </c>
      <c r="GI17" s="244"/>
    </row>
    <row r="18" spans="1:191" ht="18" customHeight="1" thickTop="1" x14ac:dyDescent="0.35">
      <c r="A18" s="6">
        <v>18</v>
      </c>
      <c r="B18" s="241" t="s">
        <v>253</v>
      </c>
      <c r="C18" s="242"/>
      <c r="D18" s="243"/>
      <c r="E18" s="231" t="s">
        <v>354</v>
      </c>
      <c r="F18" s="232"/>
      <c r="G18" s="244"/>
      <c r="H18" s="125" t="s">
        <v>754</v>
      </c>
      <c r="I18" s="492"/>
      <c r="J18" s="493"/>
      <c r="K18" s="245" t="s">
        <v>253</v>
      </c>
      <c r="L18" s="245"/>
      <c r="M18" s="245"/>
      <c r="N18" s="231" t="s">
        <v>531</v>
      </c>
      <c r="O18" s="232"/>
      <c r="P18" s="244"/>
      <c r="Q18" s="125" t="s">
        <v>754</v>
      </c>
      <c r="R18" s="490"/>
      <c r="S18" s="491"/>
      <c r="AO18" s="246" t="s">
        <v>255</v>
      </c>
      <c r="AP18" s="247"/>
      <c r="AQ18" s="247"/>
      <c r="AR18" s="284" t="s">
        <v>326</v>
      </c>
      <c r="AS18" s="284"/>
      <c r="AT18" s="284"/>
      <c r="AU18" s="284"/>
      <c r="AV18" s="284"/>
      <c r="AW18" s="284"/>
      <c r="AX18" s="247" t="s">
        <v>255</v>
      </c>
      <c r="AY18" s="247"/>
      <c r="AZ18" s="247"/>
      <c r="BA18" s="285" t="s">
        <v>351</v>
      </c>
      <c r="BB18" s="286"/>
      <c r="BC18" s="286"/>
      <c r="BD18" s="286"/>
      <c r="BE18" s="286"/>
      <c r="BF18" s="287"/>
      <c r="EF18" s="246" t="s">
        <v>255</v>
      </c>
      <c r="EG18" s="247"/>
      <c r="EH18" s="247"/>
      <c r="EI18" s="284"/>
      <c r="EJ18" s="284"/>
      <c r="EK18" s="284"/>
      <c r="EL18" s="284"/>
      <c r="EM18" s="284"/>
      <c r="EN18" s="284"/>
      <c r="EO18" s="247"/>
      <c r="EP18" s="247"/>
      <c r="EQ18" s="247"/>
      <c r="ER18" s="285"/>
      <c r="ES18" s="286"/>
      <c r="ET18" s="286"/>
      <c r="EU18" s="286"/>
      <c r="EV18" s="286"/>
      <c r="EW18" s="287"/>
      <c r="FR18" s="246" t="s">
        <v>255</v>
      </c>
      <c r="FS18" s="247"/>
      <c r="FT18" s="247"/>
      <c r="FU18" s="284" t="s">
        <v>836</v>
      </c>
      <c r="FV18" s="284"/>
      <c r="FW18" s="284"/>
      <c r="FX18" s="284"/>
      <c r="FY18" s="284"/>
      <c r="FZ18" s="284"/>
      <c r="GA18" s="247" t="s">
        <v>255</v>
      </c>
      <c r="GB18" s="247"/>
      <c r="GC18" s="247"/>
      <c r="GD18" s="285" t="s">
        <v>882</v>
      </c>
      <c r="GE18" s="286"/>
      <c r="GF18" s="286"/>
      <c r="GG18" s="286"/>
      <c r="GH18" s="286"/>
      <c r="GI18" s="287"/>
    </row>
    <row r="19" spans="1:191" ht="18" customHeight="1" thickBot="1" x14ac:dyDescent="0.4">
      <c r="A19" s="6">
        <v>19</v>
      </c>
      <c r="B19" s="246" t="s">
        <v>255</v>
      </c>
      <c r="C19" s="247"/>
      <c r="D19" s="247"/>
      <c r="E19" s="284" t="s">
        <v>326</v>
      </c>
      <c r="F19" s="284"/>
      <c r="G19" s="284"/>
      <c r="H19" s="284"/>
      <c r="I19" s="284"/>
      <c r="J19" s="284"/>
      <c r="K19" s="247" t="s">
        <v>255</v>
      </c>
      <c r="L19" s="247"/>
      <c r="M19" s="247"/>
      <c r="N19" s="285" t="s">
        <v>594</v>
      </c>
      <c r="O19" s="286"/>
      <c r="P19" s="286"/>
      <c r="Q19" s="286"/>
      <c r="R19" s="286"/>
      <c r="S19" s="287"/>
      <c r="AO19" s="452" t="s">
        <v>271</v>
      </c>
      <c r="AP19" s="453"/>
      <c r="AQ19" s="453"/>
      <c r="AR19" s="454" t="s">
        <v>331</v>
      </c>
      <c r="AS19" s="454"/>
      <c r="AT19" s="454"/>
      <c r="AU19" s="454" t="s">
        <v>367</v>
      </c>
      <c r="AV19" s="454"/>
      <c r="AW19" s="454"/>
      <c r="AX19" s="453" t="s">
        <v>271</v>
      </c>
      <c r="AY19" s="453"/>
      <c r="AZ19" s="453"/>
      <c r="BA19" s="455" t="s">
        <v>352</v>
      </c>
      <c r="BB19" s="449"/>
      <c r="BC19" s="449"/>
      <c r="BD19" s="449" t="s">
        <v>353</v>
      </c>
      <c r="BE19" s="449"/>
      <c r="BF19" s="450"/>
      <c r="EF19" s="452" t="s">
        <v>271</v>
      </c>
      <c r="EG19" s="453"/>
      <c r="EH19" s="453"/>
      <c r="EI19" s="454"/>
      <c r="EJ19" s="454"/>
      <c r="EK19" s="454"/>
      <c r="EL19" s="454"/>
      <c r="EM19" s="454"/>
      <c r="EN19" s="454"/>
      <c r="EO19" s="453"/>
      <c r="EP19" s="453"/>
      <c r="EQ19" s="453"/>
      <c r="ER19" s="455"/>
      <c r="ES19" s="449"/>
      <c r="ET19" s="449"/>
      <c r="EU19" s="449"/>
      <c r="EV19" s="449"/>
      <c r="EW19" s="450"/>
      <c r="FR19" s="452" t="s">
        <v>271</v>
      </c>
      <c r="FS19" s="453"/>
      <c r="FT19" s="453"/>
      <c r="FU19" s="454" t="s">
        <v>858</v>
      </c>
      <c r="FV19" s="454"/>
      <c r="FW19" s="454"/>
      <c r="FX19" s="454" t="s">
        <v>859</v>
      </c>
      <c r="FY19" s="454"/>
      <c r="FZ19" s="454"/>
      <c r="GA19" s="453" t="s">
        <v>271</v>
      </c>
      <c r="GB19" s="453"/>
      <c r="GC19" s="453"/>
      <c r="GD19" s="455" t="s">
        <v>860</v>
      </c>
      <c r="GE19" s="449"/>
      <c r="GF19" s="449"/>
      <c r="GG19" s="449" t="s">
        <v>861</v>
      </c>
      <c r="GH19" s="449"/>
      <c r="GI19" s="450"/>
    </row>
    <row r="20" spans="1:191" ht="18" customHeight="1" thickTop="1" thickBot="1" x14ac:dyDescent="0.4">
      <c r="A20" s="6">
        <v>20</v>
      </c>
      <c r="B20" s="452" t="s">
        <v>271</v>
      </c>
      <c r="C20" s="453"/>
      <c r="D20" s="453"/>
      <c r="E20" s="454" t="s">
        <v>592</v>
      </c>
      <c r="F20" s="454"/>
      <c r="G20" s="454"/>
      <c r="H20" s="454" t="s">
        <v>593</v>
      </c>
      <c r="I20" s="454"/>
      <c r="J20" s="454"/>
      <c r="K20" s="453" t="s">
        <v>271</v>
      </c>
      <c r="L20" s="453"/>
      <c r="M20" s="453"/>
      <c r="N20" s="455" t="s">
        <v>595</v>
      </c>
      <c r="O20" s="449"/>
      <c r="P20" s="449"/>
      <c r="Q20" s="449" t="s">
        <v>596</v>
      </c>
      <c r="R20" s="449"/>
      <c r="S20" s="450"/>
      <c r="AO20" s="241" t="s">
        <v>253</v>
      </c>
      <c r="AP20" s="242"/>
      <c r="AQ20" s="243"/>
      <c r="AR20" s="488" t="s">
        <v>350</v>
      </c>
      <c r="AS20" s="488"/>
      <c r="AT20" s="488"/>
      <c r="AU20" s="488"/>
      <c r="AV20" s="488"/>
      <c r="AW20" s="488"/>
      <c r="AX20" s="245" t="s">
        <v>253</v>
      </c>
      <c r="AY20" s="245"/>
      <c r="AZ20" s="245"/>
      <c r="BA20" s="231" t="s">
        <v>536</v>
      </c>
      <c r="BB20" s="232"/>
      <c r="BC20" s="232"/>
      <c r="BD20" s="232"/>
      <c r="BE20" s="232"/>
      <c r="BF20" s="233"/>
      <c r="FR20" s="241" t="s">
        <v>253</v>
      </c>
      <c r="FS20" s="242"/>
      <c r="FT20" s="243"/>
      <c r="FU20" s="231" t="s">
        <v>875</v>
      </c>
      <c r="FV20" s="232"/>
      <c r="FW20" s="244"/>
      <c r="FX20" s="131" t="s">
        <v>862</v>
      </c>
      <c r="FY20" s="231"/>
      <c r="FZ20" s="244"/>
      <c r="GA20" s="245" t="s">
        <v>253</v>
      </c>
      <c r="GB20" s="245"/>
      <c r="GC20" s="245"/>
      <c r="GD20" s="231" t="s">
        <v>876</v>
      </c>
      <c r="GE20" s="232"/>
      <c r="GF20" s="244"/>
      <c r="GG20" s="131" t="s">
        <v>862</v>
      </c>
      <c r="GH20" s="231"/>
      <c r="GI20" s="244"/>
    </row>
    <row r="21" spans="1:191" ht="18" customHeight="1" thickTop="1" x14ac:dyDescent="0.35">
      <c r="A21" s="6">
        <v>21</v>
      </c>
      <c r="B21" s="241" t="s">
        <v>253</v>
      </c>
      <c r="C21" s="242"/>
      <c r="D21" s="243"/>
      <c r="E21" s="231" t="s">
        <v>532</v>
      </c>
      <c r="F21" s="232"/>
      <c r="G21" s="244"/>
      <c r="H21" s="125" t="s">
        <v>754</v>
      </c>
      <c r="I21" s="492"/>
      <c r="J21" s="493"/>
      <c r="K21" s="245" t="s">
        <v>253</v>
      </c>
      <c r="L21" s="245"/>
      <c r="M21" s="245"/>
      <c r="N21" s="231" t="s">
        <v>355</v>
      </c>
      <c r="O21" s="232"/>
      <c r="P21" s="244"/>
      <c r="Q21" s="125" t="s">
        <v>754</v>
      </c>
      <c r="R21" s="490"/>
      <c r="S21" s="491"/>
      <c r="AO21" s="246" t="s">
        <v>255</v>
      </c>
      <c r="AP21" s="247"/>
      <c r="AQ21" s="247"/>
      <c r="AR21" s="284" t="s">
        <v>351</v>
      </c>
      <c r="AS21" s="284"/>
      <c r="AT21" s="284"/>
      <c r="AU21" s="284"/>
      <c r="AV21" s="284"/>
      <c r="AW21" s="284"/>
      <c r="AX21" s="247" t="s">
        <v>255</v>
      </c>
      <c r="AY21" s="247"/>
      <c r="AZ21" s="247"/>
      <c r="BA21" s="285"/>
      <c r="BB21" s="286"/>
      <c r="BC21" s="286"/>
      <c r="BD21" s="286"/>
      <c r="BE21" s="286"/>
      <c r="BF21" s="287"/>
      <c r="FR21" s="246" t="s">
        <v>255</v>
      </c>
      <c r="FS21" s="247"/>
      <c r="FT21" s="247"/>
      <c r="FU21" s="284" t="s">
        <v>288</v>
      </c>
      <c r="FV21" s="284"/>
      <c r="FW21" s="284"/>
      <c r="FX21" s="284"/>
      <c r="FY21" s="284"/>
      <c r="FZ21" s="284"/>
      <c r="GA21" s="247" t="s">
        <v>255</v>
      </c>
      <c r="GB21" s="247"/>
      <c r="GC21" s="247"/>
      <c r="GD21" s="285" t="s">
        <v>837</v>
      </c>
      <c r="GE21" s="286"/>
      <c r="GF21" s="286"/>
      <c r="GG21" s="286"/>
      <c r="GH21" s="286"/>
      <c r="GI21" s="287"/>
    </row>
    <row r="22" spans="1:191" ht="18" customHeight="1" thickBot="1" x14ac:dyDescent="0.4">
      <c r="A22" s="6">
        <v>22</v>
      </c>
      <c r="B22" s="246" t="s">
        <v>255</v>
      </c>
      <c r="C22" s="247"/>
      <c r="D22" s="247"/>
      <c r="E22" s="284" t="s">
        <v>278</v>
      </c>
      <c r="F22" s="284"/>
      <c r="G22" s="284"/>
      <c r="H22" s="284"/>
      <c r="I22" s="284"/>
      <c r="J22" s="284"/>
      <c r="K22" s="247" t="s">
        <v>255</v>
      </c>
      <c r="L22" s="247"/>
      <c r="M22" s="247"/>
      <c r="N22" s="285" t="s">
        <v>356</v>
      </c>
      <c r="O22" s="286"/>
      <c r="P22" s="286"/>
      <c r="Q22" s="286"/>
      <c r="R22" s="286"/>
      <c r="S22" s="287"/>
      <c r="X22" s="122"/>
      <c r="AO22" s="452" t="s">
        <v>271</v>
      </c>
      <c r="AP22" s="453"/>
      <c r="AQ22" s="453"/>
      <c r="AR22" s="454" t="s">
        <v>352</v>
      </c>
      <c r="AS22" s="454"/>
      <c r="AT22" s="454"/>
      <c r="AU22" s="454" t="s">
        <v>353</v>
      </c>
      <c r="AV22" s="454"/>
      <c r="AW22" s="454"/>
      <c r="AX22" s="453" t="s">
        <v>271</v>
      </c>
      <c r="AY22" s="453"/>
      <c r="AZ22" s="453"/>
      <c r="BA22" s="455"/>
      <c r="BB22" s="449"/>
      <c r="BC22" s="449"/>
      <c r="BD22" s="449"/>
      <c r="BE22" s="449"/>
      <c r="BF22" s="450"/>
      <c r="FR22" s="452" t="s">
        <v>271</v>
      </c>
      <c r="FS22" s="453"/>
      <c r="FT22" s="453"/>
      <c r="FU22" s="454"/>
      <c r="FV22" s="454"/>
      <c r="FW22" s="454"/>
      <c r="FX22" s="454"/>
      <c r="FY22" s="454"/>
      <c r="FZ22" s="454"/>
      <c r="GA22" s="453" t="s">
        <v>271</v>
      </c>
      <c r="GB22" s="453"/>
      <c r="GC22" s="453"/>
      <c r="GD22" s="455"/>
      <c r="GE22" s="449"/>
      <c r="GF22" s="449"/>
      <c r="GG22" s="449"/>
      <c r="GH22" s="449"/>
      <c r="GI22" s="450"/>
    </row>
    <row r="23" spans="1:191" ht="18" customHeight="1" thickTop="1" thickBot="1" x14ac:dyDescent="0.4">
      <c r="A23" s="6">
        <v>23</v>
      </c>
      <c r="B23" s="452" t="s">
        <v>271</v>
      </c>
      <c r="C23" s="453"/>
      <c r="D23" s="453"/>
      <c r="E23" s="454" t="s">
        <v>332</v>
      </c>
      <c r="F23" s="454"/>
      <c r="G23" s="454"/>
      <c r="H23" s="454" t="s">
        <v>333</v>
      </c>
      <c r="I23" s="454"/>
      <c r="J23" s="454"/>
      <c r="K23" s="453" t="s">
        <v>271</v>
      </c>
      <c r="L23" s="453"/>
      <c r="M23" s="453"/>
      <c r="N23" s="455" t="s">
        <v>357</v>
      </c>
      <c r="O23" s="449"/>
      <c r="P23" s="449"/>
      <c r="Q23" s="449" t="s">
        <v>358</v>
      </c>
      <c r="R23" s="449"/>
      <c r="S23" s="450"/>
      <c r="AO23" s="241" t="s">
        <v>253</v>
      </c>
      <c r="AP23" s="242"/>
      <c r="AQ23" s="243"/>
      <c r="AR23" s="488" t="s">
        <v>537</v>
      </c>
      <c r="AS23" s="488"/>
      <c r="AT23" s="488"/>
      <c r="AU23" s="488"/>
      <c r="AV23" s="488"/>
      <c r="AW23" s="488"/>
      <c r="AX23" s="245" t="s">
        <v>253</v>
      </c>
      <c r="AY23" s="245"/>
      <c r="AZ23" s="245"/>
      <c r="BA23" s="231" t="s">
        <v>538</v>
      </c>
      <c r="BB23" s="232"/>
      <c r="BC23" s="232"/>
      <c r="BD23" s="232"/>
      <c r="BE23" s="232"/>
      <c r="BF23" s="233"/>
      <c r="FR23" s="241" t="s">
        <v>253</v>
      </c>
      <c r="FS23" s="242"/>
      <c r="FT23" s="243"/>
      <c r="FU23" s="231" t="s">
        <v>829</v>
      </c>
      <c r="FV23" s="232"/>
      <c r="FW23" s="244"/>
      <c r="FX23" s="131" t="s">
        <v>862</v>
      </c>
      <c r="FY23" s="231"/>
      <c r="FZ23" s="244"/>
      <c r="GA23" s="245" t="s">
        <v>253</v>
      </c>
      <c r="GB23" s="245"/>
      <c r="GC23" s="245"/>
      <c r="GD23" s="231" t="s">
        <v>830</v>
      </c>
      <c r="GE23" s="232"/>
      <c r="GF23" s="244"/>
      <c r="GG23" s="131" t="s">
        <v>862</v>
      </c>
      <c r="GH23" s="231"/>
      <c r="GI23" s="244"/>
    </row>
    <row r="24" spans="1:191" ht="18" customHeight="1" thickTop="1" x14ac:dyDescent="0.35">
      <c r="A24" s="6">
        <v>24</v>
      </c>
      <c r="B24" s="241" t="s">
        <v>253</v>
      </c>
      <c r="C24" s="242"/>
      <c r="D24" s="243"/>
      <c r="E24" s="231" t="s">
        <v>359</v>
      </c>
      <c r="F24" s="232"/>
      <c r="G24" s="244"/>
      <c r="H24" s="125" t="s">
        <v>754</v>
      </c>
      <c r="I24" s="492"/>
      <c r="J24" s="493"/>
      <c r="K24" s="245" t="s">
        <v>253</v>
      </c>
      <c r="L24" s="245"/>
      <c r="M24" s="245"/>
      <c r="N24" s="231" t="s">
        <v>364</v>
      </c>
      <c r="O24" s="232"/>
      <c r="P24" s="244"/>
      <c r="Q24" s="125" t="s">
        <v>754</v>
      </c>
      <c r="R24" s="490"/>
      <c r="S24" s="491"/>
      <c r="AO24" s="246" t="s">
        <v>255</v>
      </c>
      <c r="AP24" s="247"/>
      <c r="AQ24" s="247"/>
      <c r="AR24" s="284"/>
      <c r="AS24" s="284"/>
      <c r="AT24" s="284"/>
      <c r="AU24" s="284"/>
      <c r="AV24" s="284"/>
      <c r="AW24" s="284"/>
      <c r="AX24" s="247" t="s">
        <v>255</v>
      </c>
      <c r="AY24" s="247"/>
      <c r="AZ24" s="247"/>
      <c r="BA24" s="285"/>
      <c r="BB24" s="286"/>
      <c r="BC24" s="286"/>
      <c r="BD24" s="286"/>
      <c r="BE24" s="286"/>
      <c r="BF24" s="287"/>
      <c r="FR24" s="246" t="s">
        <v>255</v>
      </c>
      <c r="FS24" s="247"/>
      <c r="FT24" s="247"/>
      <c r="FU24" s="284" t="s">
        <v>288</v>
      </c>
      <c r="FV24" s="284"/>
      <c r="FW24" s="284"/>
      <c r="FX24" s="284"/>
      <c r="FY24" s="284"/>
      <c r="FZ24" s="284"/>
      <c r="GA24" s="247" t="s">
        <v>255</v>
      </c>
      <c r="GB24" s="247"/>
      <c r="GC24" s="247"/>
      <c r="GD24" s="285" t="s">
        <v>838</v>
      </c>
      <c r="GE24" s="286"/>
      <c r="GF24" s="286"/>
      <c r="GG24" s="286"/>
      <c r="GH24" s="286"/>
      <c r="GI24" s="287"/>
    </row>
    <row r="25" spans="1:191" ht="18" customHeight="1" thickBot="1" x14ac:dyDescent="0.4">
      <c r="A25" s="6">
        <v>25</v>
      </c>
      <c r="B25" s="246" t="s">
        <v>255</v>
      </c>
      <c r="C25" s="247"/>
      <c r="D25" s="247"/>
      <c r="E25" s="284" t="s">
        <v>360</v>
      </c>
      <c r="F25" s="284"/>
      <c r="G25" s="284"/>
      <c r="H25" s="284"/>
      <c r="I25" s="284"/>
      <c r="J25" s="284"/>
      <c r="K25" s="247" t="s">
        <v>255</v>
      </c>
      <c r="L25" s="247"/>
      <c r="M25" s="247"/>
      <c r="N25" s="285" t="s">
        <v>363</v>
      </c>
      <c r="O25" s="286"/>
      <c r="P25" s="286"/>
      <c r="Q25" s="286"/>
      <c r="R25" s="286"/>
      <c r="S25" s="287"/>
      <c r="AO25" s="452" t="s">
        <v>271</v>
      </c>
      <c r="AP25" s="453"/>
      <c r="AQ25" s="453"/>
      <c r="AR25" s="454"/>
      <c r="AS25" s="454"/>
      <c r="AT25" s="454"/>
      <c r="AU25" s="454"/>
      <c r="AV25" s="454"/>
      <c r="AW25" s="454"/>
      <c r="AX25" s="453" t="s">
        <v>271</v>
      </c>
      <c r="AY25" s="453"/>
      <c r="AZ25" s="453"/>
      <c r="BA25" s="455"/>
      <c r="BB25" s="449"/>
      <c r="BC25" s="449"/>
      <c r="BD25" s="449"/>
      <c r="BE25" s="449"/>
      <c r="BF25" s="450"/>
      <c r="CT25" s="120"/>
      <c r="CU25" s="120"/>
      <c r="CV25" s="120"/>
      <c r="CW25" s="120"/>
      <c r="CX25" s="120"/>
      <c r="CY25" s="120"/>
      <c r="CZ25" s="120"/>
      <c r="DA25" s="120"/>
      <c r="DB25" s="120"/>
      <c r="FR25" s="452" t="s">
        <v>271</v>
      </c>
      <c r="FS25" s="453"/>
      <c r="FT25" s="453"/>
      <c r="FU25" s="454"/>
      <c r="FV25" s="454"/>
      <c r="FW25" s="454"/>
      <c r="FX25" s="454"/>
      <c r="FY25" s="454"/>
      <c r="FZ25" s="454"/>
      <c r="GA25" s="453" t="s">
        <v>271</v>
      </c>
      <c r="GB25" s="453"/>
      <c r="GC25" s="453"/>
      <c r="GD25" s="455"/>
      <c r="GE25" s="449"/>
      <c r="GF25" s="449"/>
      <c r="GG25" s="449"/>
      <c r="GH25" s="449"/>
      <c r="GI25" s="450"/>
    </row>
    <row r="26" spans="1:191" ht="18" customHeight="1" thickTop="1" thickBot="1" x14ac:dyDescent="0.4">
      <c r="A26" s="6">
        <v>26</v>
      </c>
      <c r="B26" s="452" t="s">
        <v>271</v>
      </c>
      <c r="C26" s="453"/>
      <c r="D26" s="453"/>
      <c r="E26" s="454" t="s">
        <v>361</v>
      </c>
      <c r="F26" s="454"/>
      <c r="G26" s="454"/>
      <c r="H26" s="454" t="s">
        <v>362</v>
      </c>
      <c r="I26" s="454"/>
      <c r="J26" s="454"/>
      <c r="K26" s="453" t="s">
        <v>271</v>
      </c>
      <c r="L26" s="453"/>
      <c r="M26" s="453"/>
      <c r="N26" s="455" t="s">
        <v>365</v>
      </c>
      <c r="O26" s="449"/>
      <c r="P26" s="449"/>
      <c r="Q26" s="449" t="s">
        <v>366</v>
      </c>
      <c r="R26" s="449"/>
      <c r="S26" s="450"/>
      <c r="AO26" s="241" t="s">
        <v>253</v>
      </c>
      <c r="AP26" s="242"/>
      <c r="AQ26" s="243"/>
      <c r="AR26" s="488" t="s">
        <v>539</v>
      </c>
      <c r="AS26" s="488"/>
      <c r="AT26" s="488"/>
      <c r="AU26" s="488"/>
      <c r="AV26" s="488"/>
      <c r="AW26" s="488"/>
      <c r="AX26" s="245" t="s">
        <v>253</v>
      </c>
      <c r="AY26" s="245"/>
      <c r="AZ26" s="245"/>
      <c r="BA26" s="231" t="s">
        <v>540</v>
      </c>
      <c r="BB26" s="232"/>
      <c r="BC26" s="232"/>
      <c r="BD26" s="232"/>
      <c r="BE26" s="232"/>
      <c r="BF26" s="233"/>
      <c r="FR26" s="241" t="s">
        <v>253</v>
      </c>
      <c r="FS26" s="242"/>
      <c r="FT26" s="243"/>
      <c r="FU26" s="231" t="s">
        <v>874</v>
      </c>
      <c r="FV26" s="232"/>
      <c r="FW26" s="244"/>
      <c r="FX26" s="131" t="s">
        <v>862</v>
      </c>
      <c r="FY26" s="231"/>
      <c r="FZ26" s="244"/>
      <c r="GA26" s="245" t="s">
        <v>253</v>
      </c>
      <c r="GB26" s="245"/>
      <c r="GC26" s="245"/>
      <c r="GD26" s="231" t="s">
        <v>831</v>
      </c>
      <c r="GE26" s="232"/>
      <c r="GF26" s="244"/>
      <c r="GG26" s="131" t="s">
        <v>862</v>
      </c>
      <c r="GH26" s="231"/>
      <c r="GI26" s="244"/>
    </row>
    <row r="27" spans="1:191" ht="18" customHeight="1" thickTop="1" x14ac:dyDescent="0.35">
      <c r="A27" s="6">
        <v>27</v>
      </c>
      <c r="B27" s="241" t="s">
        <v>253</v>
      </c>
      <c r="C27" s="242"/>
      <c r="D27" s="243"/>
      <c r="E27" s="231" t="s">
        <v>533</v>
      </c>
      <c r="F27" s="232"/>
      <c r="G27" s="244"/>
      <c r="H27" s="125" t="s">
        <v>754</v>
      </c>
      <c r="I27" s="492"/>
      <c r="J27" s="493"/>
      <c r="K27" s="245" t="s">
        <v>253</v>
      </c>
      <c r="L27" s="245"/>
      <c r="M27" s="245"/>
      <c r="N27" s="231" t="s">
        <v>534</v>
      </c>
      <c r="O27" s="232"/>
      <c r="P27" s="244"/>
      <c r="Q27" s="125" t="s">
        <v>754</v>
      </c>
      <c r="R27" s="490"/>
      <c r="S27" s="491"/>
      <c r="AO27" s="246" t="s">
        <v>255</v>
      </c>
      <c r="AP27" s="247"/>
      <c r="AQ27" s="247"/>
      <c r="AR27" s="284"/>
      <c r="AS27" s="284"/>
      <c r="AT27" s="284"/>
      <c r="AU27" s="284"/>
      <c r="AV27" s="284"/>
      <c r="AW27" s="284"/>
      <c r="AX27" s="247" t="s">
        <v>255</v>
      </c>
      <c r="AY27" s="247"/>
      <c r="AZ27" s="247"/>
      <c r="BA27" s="285"/>
      <c r="BB27" s="286"/>
      <c r="BC27" s="286"/>
      <c r="BD27" s="286"/>
      <c r="BE27" s="286"/>
      <c r="BF27" s="287"/>
      <c r="FR27" s="246" t="s">
        <v>255</v>
      </c>
      <c r="FS27" s="247"/>
      <c r="FT27" s="247"/>
      <c r="FU27" s="284" t="s">
        <v>839</v>
      </c>
      <c r="FV27" s="284"/>
      <c r="FW27" s="284"/>
      <c r="FX27" s="284"/>
      <c r="FY27" s="284"/>
      <c r="FZ27" s="284"/>
      <c r="GA27" s="247" t="s">
        <v>255</v>
      </c>
      <c r="GB27" s="247"/>
      <c r="GC27" s="247"/>
      <c r="GD27" s="285" t="s">
        <v>840</v>
      </c>
      <c r="GE27" s="286"/>
      <c r="GF27" s="286"/>
      <c r="GG27" s="286"/>
      <c r="GH27" s="286"/>
      <c r="GI27" s="287"/>
    </row>
    <row r="28" spans="1:191" ht="18" customHeight="1" thickBot="1" x14ac:dyDescent="0.4">
      <c r="A28" s="6">
        <v>28</v>
      </c>
      <c r="B28" s="246" t="s">
        <v>255</v>
      </c>
      <c r="C28" s="247"/>
      <c r="D28" s="247"/>
      <c r="E28" s="284" t="s">
        <v>597</v>
      </c>
      <c r="F28" s="284"/>
      <c r="G28" s="284"/>
      <c r="H28" s="284"/>
      <c r="I28" s="284"/>
      <c r="J28" s="284"/>
      <c r="K28" s="247" t="s">
        <v>255</v>
      </c>
      <c r="L28" s="247"/>
      <c r="M28" s="247"/>
      <c r="N28" s="285" t="s">
        <v>600</v>
      </c>
      <c r="O28" s="286"/>
      <c r="P28" s="286"/>
      <c r="Q28" s="286"/>
      <c r="R28" s="286"/>
      <c r="S28" s="287"/>
      <c r="AO28" s="452" t="s">
        <v>271</v>
      </c>
      <c r="AP28" s="453"/>
      <c r="AQ28" s="453"/>
      <c r="AR28" s="454"/>
      <c r="AS28" s="454"/>
      <c r="AT28" s="454"/>
      <c r="AU28" s="454"/>
      <c r="AV28" s="454"/>
      <c r="AW28" s="454"/>
      <c r="AX28" s="453" t="s">
        <v>271</v>
      </c>
      <c r="AY28" s="453"/>
      <c r="AZ28" s="453"/>
      <c r="BA28" s="455"/>
      <c r="BB28" s="449"/>
      <c r="BC28" s="449"/>
      <c r="BD28" s="449"/>
      <c r="BE28" s="449"/>
      <c r="BF28" s="450"/>
      <c r="FR28" s="452" t="s">
        <v>271</v>
      </c>
      <c r="FS28" s="453"/>
      <c r="FT28" s="453"/>
      <c r="FU28" s="454"/>
      <c r="FV28" s="454"/>
      <c r="FW28" s="454"/>
      <c r="FX28" s="454"/>
      <c r="FY28" s="454"/>
      <c r="FZ28" s="454"/>
      <c r="GA28" s="453" t="s">
        <v>271</v>
      </c>
      <c r="GB28" s="453"/>
      <c r="GC28" s="453"/>
      <c r="GD28" s="455"/>
      <c r="GE28" s="449"/>
      <c r="GF28" s="449"/>
      <c r="GG28" s="449"/>
      <c r="GH28" s="449"/>
      <c r="GI28" s="450"/>
    </row>
    <row r="29" spans="1:191" ht="18" customHeight="1" thickTop="1" thickBot="1" x14ac:dyDescent="0.4">
      <c r="A29" s="6">
        <v>29</v>
      </c>
      <c r="B29" s="452" t="s">
        <v>271</v>
      </c>
      <c r="C29" s="453"/>
      <c r="D29" s="453"/>
      <c r="E29" s="454" t="s">
        <v>598</v>
      </c>
      <c r="F29" s="454"/>
      <c r="G29" s="454"/>
      <c r="H29" s="454" t="s">
        <v>599</v>
      </c>
      <c r="I29" s="454"/>
      <c r="J29" s="454"/>
      <c r="K29" s="453" t="s">
        <v>271</v>
      </c>
      <c r="L29" s="453"/>
      <c r="M29" s="453"/>
      <c r="N29" s="455" t="s">
        <v>601</v>
      </c>
      <c r="O29" s="449"/>
      <c r="P29" s="449"/>
      <c r="Q29" s="449" t="s">
        <v>602</v>
      </c>
      <c r="R29" s="449"/>
      <c r="S29" s="450"/>
      <c r="AO29" s="241" t="s">
        <v>253</v>
      </c>
      <c r="AP29" s="242"/>
      <c r="AQ29" s="243"/>
      <c r="AR29" s="488" t="s">
        <v>541</v>
      </c>
      <c r="AS29" s="488"/>
      <c r="AT29" s="488"/>
      <c r="AU29" s="488"/>
      <c r="AV29" s="488"/>
      <c r="AW29" s="488"/>
      <c r="AX29" s="245" t="s">
        <v>253</v>
      </c>
      <c r="AY29" s="245"/>
      <c r="AZ29" s="245"/>
      <c r="BA29" s="231" t="s">
        <v>542</v>
      </c>
      <c r="BB29" s="232"/>
      <c r="BC29" s="232"/>
      <c r="BD29" s="232"/>
      <c r="BE29" s="232"/>
      <c r="BF29" s="233"/>
      <c r="FR29" s="241" t="s">
        <v>253</v>
      </c>
      <c r="FS29" s="242"/>
      <c r="FT29" s="243"/>
      <c r="FU29" s="231" t="s">
        <v>832</v>
      </c>
      <c r="FV29" s="232"/>
      <c r="FW29" s="244"/>
      <c r="FX29" s="131" t="s">
        <v>862</v>
      </c>
      <c r="FY29" s="231"/>
      <c r="FZ29" s="244"/>
      <c r="GA29" s="245" t="s">
        <v>253</v>
      </c>
      <c r="GB29" s="245"/>
      <c r="GC29" s="245"/>
      <c r="GD29" s="231"/>
      <c r="GE29" s="232"/>
      <c r="GF29" s="244"/>
      <c r="GG29" s="131" t="s">
        <v>862</v>
      </c>
      <c r="GH29" s="231"/>
      <c r="GI29" s="244"/>
    </row>
    <row r="30" spans="1:191" ht="18" customHeight="1" thickTop="1" x14ac:dyDescent="0.35">
      <c r="A30" s="6">
        <v>30</v>
      </c>
      <c r="B30" s="241" t="s">
        <v>253</v>
      </c>
      <c r="C30" s="242"/>
      <c r="D30" s="243"/>
      <c r="E30" s="231" t="s">
        <v>325</v>
      </c>
      <c r="F30" s="232"/>
      <c r="G30" s="244"/>
      <c r="H30" s="125" t="s">
        <v>754</v>
      </c>
      <c r="I30" s="492"/>
      <c r="J30" s="493"/>
      <c r="K30" s="245" t="s">
        <v>253</v>
      </c>
      <c r="L30" s="245"/>
      <c r="M30" s="245"/>
      <c r="N30" s="231" t="s">
        <v>535</v>
      </c>
      <c r="O30" s="232"/>
      <c r="P30" s="244"/>
      <c r="Q30" s="125" t="s">
        <v>754</v>
      </c>
      <c r="R30" s="490"/>
      <c r="S30" s="491"/>
      <c r="AO30" s="246" t="s">
        <v>255</v>
      </c>
      <c r="AP30" s="247"/>
      <c r="AQ30" s="247"/>
      <c r="AR30" s="284"/>
      <c r="AS30" s="284"/>
      <c r="AT30" s="284"/>
      <c r="AU30" s="284"/>
      <c r="AV30" s="284"/>
      <c r="AW30" s="284"/>
      <c r="AX30" s="247" t="s">
        <v>255</v>
      </c>
      <c r="AY30" s="247"/>
      <c r="AZ30" s="247"/>
      <c r="BA30" s="285"/>
      <c r="BB30" s="286"/>
      <c r="BC30" s="286"/>
      <c r="BD30" s="286"/>
      <c r="BE30" s="286"/>
      <c r="BF30" s="287"/>
      <c r="FR30" s="246" t="s">
        <v>255</v>
      </c>
      <c r="FS30" s="247"/>
      <c r="FT30" s="247"/>
      <c r="FU30" s="284" t="s">
        <v>841</v>
      </c>
      <c r="FV30" s="284"/>
      <c r="FW30" s="284"/>
      <c r="FX30" s="284"/>
      <c r="FY30" s="284"/>
      <c r="FZ30" s="284"/>
      <c r="GA30" s="247" t="s">
        <v>255</v>
      </c>
      <c r="GB30" s="247"/>
      <c r="GC30" s="247"/>
      <c r="GD30" s="285"/>
      <c r="GE30" s="286"/>
      <c r="GF30" s="286"/>
      <c r="GG30" s="286"/>
      <c r="GH30" s="286"/>
      <c r="GI30" s="287"/>
    </row>
    <row r="31" spans="1:191" ht="18" customHeight="1" thickBot="1" x14ac:dyDescent="0.4">
      <c r="A31" s="6">
        <v>31</v>
      </c>
      <c r="B31" s="246" t="s">
        <v>255</v>
      </c>
      <c r="C31" s="247"/>
      <c r="D31" s="247"/>
      <c r="E31" s="284" t="s">
        <v>326</v>
      </c>
      <c r="F31" s="284"/>
      <c r="G31" s="284"/>
      <c r="H31" s="284"/>
      <c r="I31" s="284"/>
      <c r="J31" s="284"/>
      <c r="K31" s="247" t="s">
        <v>255</v>
      </c>
      <c r="L31" s="247"/>
      <c r="M31" s="247"/>
      <c r="N31" s="285" t="s">
        <v>351</v>
      </c>
      <c r="O31" s="286"/>
      <c r="P31" s="286"/>
      <c r="Q31" s="286"/>
      <c r="R31" s="286"/>
      <c r="S31" s="287"/>
      <c r="AO31" s="452" t="s">
        <v>271</v>
      </c>
      <c r="AP31" s="453"/>
      <c r="AQ31" s="453"/>
      <c r="AR31" s="454"/>
      <c r="AS31" s="454"/>
      <c r="AT31" s="454"/>
      <c r="AU31" s="454"/>
      <c r="AV31" s="454"/>
      <c r="AW31" s="454"/>
      <c r="AX31" s="453" t="s">
        <v>271</v>
      </c>
      <c r="AY31" s="453"/>
      <c r="AZ31" s="453"/>
      <c r="BA31" s="455"/>
      <c r="BB31" s="449"/>
      <c r="BC31" s="449"/>
      <c r="BD31" s="449"/>
      <c r="BE31" s="449"/>
      <c r="BF31" s="450"/>
      <c r="FR31" s="452" t="s">
        <v>271</v>
      </c>
      <c r="FS31" s="453"/>
      <c r="FT31" s="453"/>
      <c r="FU31" s="454"/>
      <c r="FV31" s="454"/>
      <c r="FW31" s="454"/>
      <c r="FX31" s="454"/>
      <c r="FY31" s="454"/>
      <c r="FZ31" s="454"/>
      <c r="GA31" s="453" t="s">
        <v>271</v>
      </c>
      <c r="GB31" s="453"/>
      <c r="GC31" s="453"/>
      <c r="GD31" s="455"/>
      <c r="GE31" s="449"/>
      <c r="GF31" s="449"/>
      <c r="GG31" s="449"/>
      <c r="GH31" s="449"/>
      <c r="GI31" s="450"/>
    </row>
    <row r="32" spans="1:191" ht="18" customHeight="1" thickTop="1" thickBot="1" x14ac:dyDescent="0.4">
      <c r="A32" s="6">
        <v>32</v>
      </c>
      <c r="B32" s="452" t="s">
        <v>271</v>
      </c>
      <c r="C32" s="453"/>
      <c r="D32" s="453"/>
      <c r="E32" s="454" t="s">
        <v>331</v>
      </c>
      <c r="F32" s="454"/>
      <c r="G32" s="454"/>
      <c r="H32" s="454" t="s">
        <v>367</v>
      </c>
      <c r="I32" s="454"/>
      <c r="J32" s="454"/>
      <c r="K32" s="453" t="s">
        <v>271</v>
      </c>
      <c r="L32" s="453"/>
      <c r="M32" s="453"/>
      <c r="N32" s="455" t="s">
        <v>603</v>
      </c>
      <c r="O32" s="449"/>
      <c r="P32" s="449"/>
      <c r="Q32" s="449" t="s">
        <v>604</v>
      </c>
      <c r="R32" s="449"/>
      <c r="S32" s="450"/>
      <c r="AO32" s="241" t="s">
        <v>253</v>
      </c>
      <c r="AP32" s="242"/>
      <c r="AQ32" s="243"/>
      <c r="AR32" s="488" t="s">
        <v>543</v>
      </c>
      <c r="AS32" s="488"/>
      <c r="AT32" s="488"/>
      <c r="AU32" s="488"/>
      <c r="AV32" s="488"/>
      <c r="AW32" s="488"/>
      <c r="AX32" s="245" t="s">
        <v>253</v>
      </c>
      <c r="AY32" s="245"/>
      <c r="AZ32" s="245"/>
      <c r="BA32" s="231" t="s">
        <v>544</v>
      </c>
      <c r="BB32" s="232"/>
      <c r="BC32" s="232"/>
      <c r="BD32" s="232"/>
      <c r="BE32" s="232"/>
      <c r="BF32" s="233"/>
    </row>
    <row r="33" spans="1:183" ht="18" customHeight="1" thickTop="1" x14ac:dyDescent="0.35">
      <c r="A33" s="6">
        <v>33</v>
      </c>
      <c r="B33" s="241" t="s">
        <v>253</v>
      </c>
      <c r="C33" s="242"/>
      <c r="D33" s="243"/>
      <c r="E33" s="231" t="s">
        <v>350</v>
      </c>
      <c r="F33" s="232"/>
      <c r="G33" s="244"/>
      <c r="H33" s="125" t="s">
        <v>754</v>
      </c>
      <c r="I33" s="492"/>
      <c r="J33" s="493"/>
      <c r="K33" s="245" t="s">
        <v>253</v>
      </c>
      <c r="L33" s="245"/>
      <c r="M33" s="245"/>
      <c r="N33" s="231" t="s">
        <v>536</v>
      </c>
      <c r="O33" s="232"/>
      <c r="P33" s="244"/>
      <c r="Q33" s="125" t="s">
        <v>754</v>
      </c>
      <c r="R33" s="490"/>
      <c r="S33" s="491"/>
      <c r="AO33" s="246" t="s">
        <v>255</v>
      </c>
      <c r="AP33" s="247"/>
      <c r="AQ33" s="247"/>
      <c r="AR33" s="284"/>
      <c r="AS33" s="284"/>
      <c r="AT33" s="284"/>
      <c r="AU33" s="284"/>
      <c r="AV33" s="284"/>
      <c r="AW33" s="284"/>
      <c r="AX33" s="247" t="s">
        <v>255</v>
      </c>
      <c r="AY33" s="247"/>
      <c r="AZ33" s="247"/>
      <c r="BA33" s="285"/>
      <c r="BB33" s="286"/>
      <c r="BC33" s="286"/>
      <c r="BD33" s="286"/>
      <c r="BE33" s="286"/>
      <c r="BF33" s="287"/>
    </row>
    <row r="34" spans="1:183" ht="18" customHeight="1" thickBot="1" x14ac:dyDescent="0.4">
      <c r="A34" s="6">
        <v>34</v>
      </c>
      <c r="B34" s="246" t="s">
        <v>255</v>
      </c>
      <c r="C34" s="247"/>
      <c r="D34" s="247"/>
      <c r="E34" s="284" t="s">
        <v>351</v>
      </c>
      <c r="F34" s="284"/>
      <c r="G34" s="284"/>
      <c r="H34" s="284"/>
      <c r="I34" s="284"/>
      <c r="J34" s="284"/>
      <c r="K34" s="247" t="s">
        <v>255</v>
      </c>
      <c r="L34" s="247"/>
      <c r="M34" s="247"/>
      <c r="N34" s="285" t="s">
        <v>606</v>
      </c>
      <c r="O34" s="286"/>
      <c r="P34" s="286"/>
      <c r="Q34" s="286"/>
      <c r="R34" s="286"/>
      <c r="S34" s="287"/>
      <c r="AO34" s="452" t="s">
        <v>271</v>
      </c>
      <c r="AP34" s="453"/>
      <c r="AQ34" s="453"/>
      <c r="AR34" s="454"/>
      <c r="AS34" s="454"/>
      <c r="AT34" s="454"/>
      <c r="AU34" s="454"/>
      <c r="AV34" s="454"/>
      <c r="AW34" s="454"/>
      <c r="AX34" s="453" t="s">
        <v>271</v>
      </c>
      <c r="AY34" s="453"/>
      <c r="AZ34" s="453"/>
      <c r="BA34" s="455"/>
      <c r="BB34" s="449"/>
      <c r="BC34" s="449"/>
      <c r="BD34" s="449"/>
      <c r="BE34" s="449"/>
      <c r="BF34" s="450"/>
    </row>
    <row r="35" spans="1:183" ht="18" customHeight="1" thickTop="1" thickBot="1" x14ac:dyDescent="0.4">
      <c r="A35" s="6">
        <v>35</v>
      </c>
      <c r="B35" s="452" t="s">
        <v>271</v>
      </c>
      <c r="C35" s="453"/>
      <c r="D35" s="453"/>
      <c r="E35" s="454" t="s">
        <v>352</v>
      </c>
      <c r="F35" s="454"/>
      <c r="G35" s="454"/>
      <c r="H35" s="454" t="s">
        <v>605</v>
      </c>
      <c r="I35" s="454"/>
      <c r="J35" s="454"/>
      <c r="K35" s="453" t="s">
        <v>271</v>
      </c>
      <c r="L35" s="453"/>
      <c r="M35" s="453"/>
      <c r="N35" s="455" t="s">
        <v>607</v>
      </c>
      <c r="O35" s="449"/>
      <c r="P35" s="449"/>
      <c r="Q35" s="449" t="s">
        <v>608</v>
      </c>
      <c r="R35" s="449"/>
      <c r="S35" s="450"/>
      <c r="AO35" s="241" t="s">
        <v>253</v>
      </c>
      <c r="AP35" s="242"/>
      <c r="AQ35" s="243"/>
      <c r="AR35" s="488" t="s">
        <v>545</v>
      </c>
      <c r="AS35" s="488"/>
      <c r="AT35" s="488"/>
      <c r="AU35" s="488"/>
      <c r="AV35" s="488"/>
      <c r="AW35" s="488"/>
      <c r="AX35" s="245" t="s">
        <v>253</v>
      </c>
      <c r="AY35" s="245"/>
      <c r="AZ35" s="245"/>
      <c r="BA35" s="231" t="s">
        <v>546</v>
      </c>
      <c r="BB35" s="232"/>
      <c r="BC35" s="232"/>
      <c r="BD35" s="232"/>
      <c r="BE35" s="232"/>
      <c r="BF35" s="233"/>
    </row>
    <row r="36" spans="1:183" ht="18" customHeight="1" thickTop="1" x14ac:dyDescent="0.35">
      <c r="A36" s="6">
        <v>36</v>
      </c>
      <c r="B36" s="241" t="s">
        <v>253</v>
      </c>
      <c r="C36" s="242"/>
      <c r="D36" s="243"/>
      <c r="E36" s="231" t="s">
        <v>537</v>
      </c>
      <c r="F36" s="232"/>
      <c r="G36" s="244"/>
      <c r="H36" s="125" t="s">
        <v>754</v>
      </c>
      <c r="I36" s="492"/>
      <c r="J36" s="493"/>
      <c r="K36" s="245" t="s">
        <v>253</v>
      </c>
      <c r="L36" s="245"/>
      <c r="M36" s="245"/>
      <c r="N36" s="231" t="s">
        <v>538</v>
      </c>
      <c r="O36" s="232"/>
      <c r="P36" s="244"/>
      <c r="Q36" s="125" t="s">
        <v>754</v>
      </c>
      <c r="R36" s="490"/>
      <c r="S36" s="491"/>
      <c r="AO36" s="246" t="s">
        <v>255</v>
      </c>
      <c r="AP36" s="247"/>
      <c r="AQ36" s="247"/>
      <c r="AR36" s="284"/>
      <c r="AS36" s="284"/>
      <c r="AT36" s="284"/>
      <c r="AU36" s="284"/>
      <c r="AV36" s="284"/>
      <c r="AW36" s="284"/>
      <c r="AX36" s="247" t="s">
        <v>255</v>
      </c>
      <c r="AY36" s="247"/>
      <c r="AZ36" s="247"/>
      <c r="BA36" s="285"/>
      <c r="BB36" s="286"/>
      <c r="BC36" s="286"/>
      <c r="BD36" s="286"/>
      <c r="BE36" s="286"/>
      <c r="BF36" s="287"/>
    </row>
    <row r="37" spans="1:183" ht="18" customHeight="1" thickBot="1" x14ac:dyDescent="0.4">
      <c r="A37" s="6">
        <v>37</v>
      </c>
      <c r="B37" s="246" t="s">
        <v>255</v>
      </c>
      <c r="C37" s="247"/>
      <c r="D37" s="247"/>
      <c r="E37" s="284" t="s">
        <v>609</v>
      </c>
      <c r="F37" s="284"/>
      <c r="G37" s="284"/>
      <c r="H37" s="284"/>
      <c r="I37" s="284"/>
      <c r="J37" s="284"/>
      <c r="K37" s="247" t="s">
        <v>255</v>
      </c>
      <c r="L37" s="247"/>
      <c r="M37" s="247"/>
      <c r="N37" s="285" t="s">
        <v>612</v>
      </c>
      <c r="O37" s="286"/>
      <c r="P37" s="286"/>
      <c r="Q37" s="286"/>
      <c r="R37" s="286"/>
      <c r="S37" s="287"/>
      <c r="AO37" s="452" t="s">
        <v>271</v>
      </c>
      <c r="AP37" s="453"/>
      <c r="AQ37" s="453"/>
      <c r="AR37" s="454"/>
      <c r="AS37" s="454"/>
      <c r="AT37" s="454"/>
      <c r="AU37" s="454"/>
      <c r="AV37" s="454"/>
      <c r="AW37" s="454"/>
      <c r="AX37" s="453" t="s">
        <v>271</v>
      </c>
      <c r="AY37" s="453"/>
      <c r="AZ37" s="453"/>
      <c r="BA37" s="455"/>
      <c r="BB37" s="449"/>
      <c r="BC37" s="449"/>
      <c r="BD37" s="449"/>
      <c r="BE37" s="449"/>
      <c r="BF37" s="450"/>
    </row>
    <row r="38" spans="1:183" ht="18" customHeight="1" thickTop="1" thickBot="1" x14ac:dyDescent="0.4">
      <c r="A38" s="6">
        <v>38</v>
      </c>
      <c r="B38" s="452" t="s">
        <v>271</v>
      </c>
      <c r="C38" s="453"/>
      <c r="D38" s="453"/>
      <c r="E38" s="454" t="s">
        <v>610</v>
      </c>
      <c r="F38" s="454"/>
      <c r="G38" s="454"/>
      <c r="H38" s="454" t="s">
        <v>611</v>
      </c>
      <c r="I38" s="454"/>
      <c r="J38" s="454"/>
      <c r="K38" s="453" t="s">
        <v>271</v>
      </c>
      <c r="L38" s="453"/>
      <c r="M38" s="453"/>
      <c r="N38" s="455" t="s">
        <v>613</v>
      </c>
      <c r="O38" s="449"/>
      <c r="P38" s="449"/>
      <c r="Q38" s="449" t="s">
        <v>614</v>
      </c>
      <c r="R38" s="449"/>
      <c r="S38" s="450"/>
      <c r="AO38" s="241" t="s">
        <v>253</v>
      </c>
      <c r="AP38" s="242"/>
      <c r="AQ38" s="243"/>
      <c r="AR38" s="488" t="s">
        <v>547</v>
      </c>
      <c r="AS38" s="488"/>
      <c r="AT38" s="488"/>
      <c r="AU38" s="488"/>
      <c r="AV38" s="488"/>
      <c r="AW38" s="488"/>
      <c r="AX38" s="245" t="s">
        <v>253</v>
      </c>
      <c r="AY38" s="245"/>
      <c r="AZ38" s="245"/>
      <c r="BA38" s="231" t="s">
        <v>548</v>
      </c>
      <c r="BB38" s="232"/>
      <c r="BC38" s="232"/>
      <c r="BD38" s="232"/>
      <c r="BE38" s="232"/>
      <c r="BF38" s="233"/>
    </row>
    <row r="39" spans="1:183" ht="18" customHeight="1" thickTop="1" x14ac:dyDescent="0.35">
      <c r="A39" s="6">
        <v>39</v>
      </c>
      <c r="B39" s="241" t="s">
        <v>253</v>
      </c>
      <c r="C39" s="242"/>
      <c r="D39" s="243"/>
      <c r="E39" s="231" t="s">
        <v>539</v>
      </c>
      <c r="F39" s="232"/>
      <c r="G39" s="244"/>
      <c r="H39" s="125" t="s">
        <v>754</v>
      </c>
      <c r="I39" s="492"/>
      <c r="J39" s="493"/>
      <c r="K39" s="245" t="s">
        <v>253</v>
      </c>
      <c r="L39" s="245"/>
      <c r="M39" s="245"/>
      <c r="N39" s="231" t="s">
        <v>540</v>
      </c>
      <c r="O39" s="232"/>
      <c r="P39" s="244"/>
      <c r="Q39" s="125" t="s">
        <v>754</v>
      </c>
      <c r="R39" s="490"/>
      <c r="S39" s="491"/>
      <c r="AO39" s="246" t="s">
        <v>255</v>
      </c>
      <c r="AP39" s="247"/>
      <c r="AQ39" s="247"/>
      <c r="AR39" s="284"/>
      <c r="AS39" s="284"/>
      <c r="AT39" s="284"/>
      <c r="AU39" s="284"/>
      <c r="AV39" s="284"/>
      <c r="AW39" s="284"/>
      <c r="AX39" s="247" t="s">
        <v>255</v>
      </c>
      <c r="AY39" s="247"/>
      <c r="AZ39" s="247"/>
      <c r="BA39" s="285"/>
      <c r="BB39" s="286"/>
      <c r="BC39" s="286"/>
      <c r="BD39" s="286"/>
      <c r="BE39" s="286"/>
      <c r="BF39" s="287"/>
    </row>
    <row r="40" spans="1:183" ht="18" customHeight="1" thickBot="1" x14ac:dyDescent="0.4">
      <c r="A40" s="6">
        <v>40</v>
      </c>
      <c r="B40" s="246" t="s">
        <v>255</v>
      </c>
      <c r="C40" s="247"/>
      <c r="D40" s="247"/>
      <c r="E40" s="284" t="s">
        <v>615</v>
      </c>
      <c r="F40" s="284"/>
      <c r="G40" s="284"/>
      <c r="H40" s="284"/>
      <c r="I40" s="284"/>
      <c r="J40" s="284"/>
      <c r="K40" s="247" t="s">
        <v>255</v>
      </c>
      <c r="L40" s="247"/>
      <c r="M40" s="247"/>
      <c r="N40" s="285" t="s">
        <v>618</v>
      </c>
      <c r="O40" s="286"/>
      <c r="P40" s="286"/>
      <c r="Q40" s="286"/>
      <c r="R40" s="286"/>
      <c r="S40" s="287"/>
      <c r="AO40" s="452" t="s">
        <v>271</v>
      </c>
      <c r="AP40" s="453"/>
      <c r="AQ40" s="453"/>
      <c r="AR40" s="454"/>
      <c r="AS40" s="454"/>
      <c r="AT40" s="454"/>
      <c r="AU40" s="454"/>
      <c r="AV40" s="454"/>
      <c r="AW40" s="454"/>
      <c r="AX40" s="453" t="s">
        <v>271</v>
      </c>
      <c r="AY40" s="453"/>
      <c r="AZ40" s="453"/>
      <c r="BA40" s="455"/>
      <c r="BB40" s="449"/>
      <c r="BC40" s="449"/>
      <c r="BD40" s="449"/>
      <c r="BE40" s="449"/>
      <c r="BF40" s="450"/>
    </row>
    <row r="41" spans="1:183" ht="18" customHeight="1" thickTop="1" thickBot="1" x14ac:dyDescent="0.4">
      <c r="A41" s="6">
        <v>41</v>
      </c>
      <c r="B41" s="452" t="s">
        <v>271</v>
      </c>
      <c r="C41" s="453"/>
      <c r="D41" s="453"/>
      <c r="E41" s="454" t="s">
        <v>616</v>
      </c>
      <c r="F41" s="454"/>
      <c r="G41" s="454"/>
      <c r="H41" s="454" t="s">
        <v>617</v>
      </c>
      <c r="I41" s="454"/>
      <c r="J41" s="454"/>
      <c r="K41" s="453" t="s">
        <v>271</v>
      </c>
      <c r="L41" s="453"/>
      <c r="M41" s="453"/>
      <c r="N41" s="455" t="s">
        <v>619</v>
      </c>
      <c r="O41" s="449"/>
      <c r="P41" s="449"/>
      <c r="Q41" s="449" t="s">
        <v>620</v>
      </c>
      <c r="R41" s="449"/>
      <c r="S41" s="450"/>
      <c r="AO41" s="241" t="s">
        <v>253</v>
      </c>
      <c r="AP41" s="242"/>
      <c r="AQ41" s="243"/>
      <c r="AR41" s="488" t="s">
        <v>549</v>
      </c>
      <c r="AS41" s="488"/>
      <c r="AT41" s="488"/>
      <c r="AU41" s="488"/>
      <c r="AV41" s="488"/>
      <c r="AW41" s="488"/>
      <c r="AX41" s="245" t="s">
        <v>253</v>
      </c>
      <c r="AY41" s="245"/>
      <c r="AZ41" s="245"/>
      <c r="BA41" s="231" t="s">
        <v>550</v>
      </c>
      <c r="BB41" s="232"/>
      <c r="BC41" s="232"/>
      <c r="BD41" s="232"/>
      <c r="BE41" s="232"/>
      <c r="BF41" s="233"/>
    </row>
    <row r="42" spans="1:183" ht="18" customHeight="1" thickTop="1" x14ac:dyDescent="0.35">
      <c r="A42" s="6">
        <v>42</v>
      </c>
      <c r="B42" s="241" t="s">
        <v>253</v>
      </c>
      <c r="C42" s="242"/>
      <c r="D42" s="243"/>
      <c r="E42" s="231" t="s">
        <v>541</v>
      </c>
      <c r="F42" s="232"/>
      <c r="G42" s="244"/>
      <c r="H42" s="125" t="s">
        <v>754</v>
      </c>
      <c r="I42" s="492"/>
      <c r="J42" s="493"/>
      <c r="K42" s="245" t="s">
        <v>253</v>
      </c>
      <c r="L42" s="245"/>
      <c r="M42" s="245"/>
      <c r="N42" s="231" t="s">
        <v>542</v>
      </c>
      <c r="O42" s="232"/>
      <c r="P42" s="244"/>
      <c r="Q42" s="125" t="s">
        <v>754</v>
      </c>
      <c r="R42" s="490"/>
      <c r="S42" s="491"/>
      <c r="AO42" s="246" t="s">
        <v>255</v>
      </c>
      <c r="AP42" s="247"/>
      <c r="AQ42" s="247"/>
      <c r="AR42" s="284"/>
      <c r="AS42" s="284"/>
      <c r="AT42" s="284"/>
      <c r="AU42" s="284"/>
      <c r="AV42" s="284"/>
      <c r="AW42" s="284"/>
      <c r="AX42" s="247" t="s">
        <v>255</v>
      </c>
      <c r="AY42" s="247"/>
      <c r="AZ42" s="247"/>
      <c r="BA42" s="285"/>
      <c r="BB42" s="286"/>
      <c r="BC42" s="286"/>
      <c r="BD42" s="286"/>
      <c r="BE42" s="286"/>
      <c r="BF42" s="287"/>
      <c r="GA42" s="40" t="s">
        <v>863</v>
      </c>
    </row>
    <row r="43" spans="1:183" ht="18" customHeight="1" thickBot="1" x14ac:dyDescent="0.4">
      <c r="A43" s="6">
        <v>43</v>
      </c>
      <c r="B43" s="246" t="s">
        <v>255</v>
      </c>
      <c r="C43" s="247"/>
      <c r="D43" s="247"/>
      <c r="E43" s="284" t="s">
        <v>621</v>
      </c>
      <c r="F43" s="284"/>
      <c r="G43" s="284"/>
      <c r="H43" s="284"/>
      <c r="I43" s="284"/>
      <c r="J43" s="284"/>
      <c r="K43" s="247" t="s">
        <v>255</v>
      </c>
      <c r="L43" s="247"/>
      <c r="M43" s="247"/>
      <c r="N43" s="285" t="s">
        <v>624</v>
      </c>
      <c r="O43" s="286"/>
      <c r="P43" s="286"/>
      <c r="Q43" s="286"/>
      <c r="R43" s="286"/>
      <c r="S43" s="287"/>
      <c r="AO43" s="452" t="s">
        <v>271</v>
      </c>
      <c r="AP43" s="453"/>
      <c r="AQ43" s="453"/>
      <c r="AR43" s="454"/>
      <c r="AS43" s="454"/>
      <c r="AT43" s="454"/>
      <c r="AU43" s="454"/>
      <c r="AV43" s="454"/>
      <c r="AW43" s="454"/>
      <c r="AX43" s="453" t="s">
        <v>271</v>
      </c>
      <c r="AY43" s="453"/>
      <c r="AZ43" s="453"/>
      <c r="BA43" s="455"/>
      <c r="BB43" s="449"/>
      <c r="BC43" s="449"/>
      <c r="BD43" s="449"/>
      <c r="BE43" s="449"/>
      <c r="BF43" s="450"/>
    </row>
    <row r="44" spans="1:183" ht="18" customHeight="1" thickTop="1" thickBot="1" x14ac:dyDescent="0.4">
      <c r="A44" s="6">
        <v>44</v>
      </c>
      <c r="B44" s="452" t="s">
        <v>271</v>
      </c>
      <c r="C44" s="453"/>
      <c r="D44" s="453"/>
      <c r="E44" s="454" t="s">
        <v>622</v>
      </c>
      <c r="F44" s="454"/>
      <c r="G44" s="454"/>
      <c r="H44" s="454" t="s">
        <v>623</v>
      </c>
      <c r="I44" s="454"/>
      <c r="J44" s="454"/>
      <c r="K44" s="453" t="s">
        <v>271</v>
      </c>
      <c r="L44" s="453"/>
      <c r="M44" s="453"/>
      <c r="N44" s="455" t="s">
        <v>625</v>
      </c>
      <c r="O44" s="449"/>
      <c r="P44" s="449"/>
      <c r="Q44" s="449" t="s">
        <v>626</v>
      </c>
      <c r="R44" s="449"/>
      <c r="S44" s="450"/>
      <c r="AO44" s="241" t="s">
        <v>253</v>
      </c>
      <c r="AP44" s="242"/>
      <c r="AQ44" s="243"/>
      <c r="AR44" s="488" t="s">
        <v>551</v>
      </c>
      <c r="AS44" s="488"/>
      <c r="AT44" s="488"/>
      <c r="AU44" s="488"/>
      <c r="AV44" s="488"/>
      <c r="AW44" s="488"/>
      <c r="AX44" s="245" t="s">
        <v>253</v>
      </c>
      <c r="AY44" s="245"/>
      <c r="AZ44" s="245"/>
      <c r="BA44" s="231" t="s">
        <v>552</v>
      </c>
      <c r="BB44" s="232"/>
      <c r="BC44" s="232"/>
      <c r="BD44" s="232"/>
      <c r="BE44" s="232"/>
      <c r="BF44" s="233"/>
    </row>
    <row r="45" spans="1:183" ht="18" customHeight="1" thickTop="1" x14ac:dyDescent="0.35">
      <c r="A45" s="6">
        <v>45</v>
      </c>
      <c r="B45" s="241" t="s">
        <v>253</v>
      </c>
      <c r="C45" s="242"/>
      <c r="D45" s="243"/>
      <c r="E45" s="231" t="s">
        <v>543</v>
      </c>
      <c r="F45" s="232"/>
      <c r="G45" s="244"/>
      <c r="H45" s="125" t="s">
        <v>754</v>
      </c>
      <c r="I45" s="492"/>
      <c r="J45" s="493"/>
      <c r="K45" s="245" t="s">
        <v>253</v>
      </c>
      <c r="L45" s="245"/>
      <c r="M45" s="245"/>
      <c r="N45" s="231" t="s">
        <v>544</v>
      </c>
      <c r="O45" s="232"/>
      <c r="P45" s="244"/>
      <c r="Q45" s="125" t="s">
        <v>754</v>
      </c>
      <c r="R45" s="490"/>
      <c r="S45" s="491"/>
      <c r="AO45" s="246" t="s">
        <v>255</v>
      </c>
      <c r="AP45" s="247"/>
      <c r="AQ45" s="247"/>
      <c r="AR45" s="284"/>
      <c r="AS45" s="284"/>
      <c r="AT45" s="284"/>
      <c r="AU45" s="284"/>
      <c r="AV45" s="284"/>
      <c r="AW45" s="284"/>
      <c r="AX45" s="247" t="s">
        <v>255</v>
      </c>
      <c r="AY45" s="247"/>
      <c r="AZ45" s="247"/>
      <c r="BA45" s="285"/>
      <c r="BB45" s="286"/>
      <c r="BC45" s="286"/>
      <c r="BD45" s="286"/>
      <c r="BE45" s="286"/>
      <c r="BF45" s="287"/>
    </row>
    <row r="46" spans="1:183" ht="18" customHeight="1" thickBot="1" x14ac:dyDescent="0.4">
      <c r="A46" s="6">
        <v>46</v>
      </c>
      <c r="B46" s="246" t="s">
        <v>255</v>
      </c>
      <c r="C46" s="247"/>
      <c r="D46" s="247"/>
      <c r="E46" s="284" t="s">
        <v>627</v>
      </c>
      <c r="F46" s="284"/>
      <c r="G46" s="284"/>
      <c r="H46" s="284"/>
      <c r="I46" s="284"/>
      <c r="J46" s="284"/>
      <c r="K46" s="247" t="s">
        <v>255</v>
      </c>
      <c r="L46" s="247"/>
      <c r="M46" s="247"/>
      <c r="N46" s="285" t="s">
        <v>630</v>
      </c>
      <c r="O46" s="286"/>
      <c r="P46" s="286"/>
      <c r="Q46" s="286"/>
      <c r="R46" s="286"/>
      <c r="S46" s="287"/>
      <c r="AO46" s="452" t="s">
        <v>271</v>
      </c>
      <c r="AP46" s="453"/>
      <c r="AQ46" s="453"/>
      <c r="AR46" s="454"/>
      <c r="AS46" s="454"/>
      <c r="AT46" s="454"/>
      <c r="AU46" s="454"/>
      <c r="AV46" s="454"/>
      <c r="AW46" s="454"/>
      <c r="AX46" s="453" t="s">
        <v>271</v>
      </c>
      <c r="AY46" s="453"/>
      <c r="AZ46" s="453"/>
      <c r="BA46" s="455"/>
      <c r="BB46" s="449"/>
      <c r="BC46" s="449"/>
      <c r="BD46" s="449"/>
      <c r="BE46" s="449"/>
      <c r="BF46" s="450"/>
    </row>
    <row r="47" spans="1:183" ht="18" customHeight="1" thickTop="1" thickBot="1" x14ac:dyDescent="0.4">
      <c r="A47" s="6">
        <v>47</v>
      </c>
      <c r="B47" s="452" t="s">
        <v>271</v>
      </c>
      <c r="C47" s="453"/>
      <c r="D47" s="453"/>
      <c r="E47" s="454" t="s">
        <v>628</v>
      </c>
      <c r="F47" s="454"/>
      <c r="G47" s="454"/>
      <c r="H47" s="454" t="s">
        <v>629</v>
      </c>
      <c r="I47" s="454"/>
      <c r="J47" s="454"/>
      <c r="K47" s="453" t="s">
        <v>271</v>
      </c>
      <c r="L47" s="453"/>
      <c r="M47" s="453"/>
      <c r="N47" s="455" t="s">
        <v>631</v>
      </c>
      <c r="O47" s="449"/>
      <c r="P47" s="449"/>
      <c r="Q47" s="449" t="s">
        <v>632</v>
      </c>
      <c r="R47" s="449"/>
      <c r="S47" s="450"/>
      <c r="AO47" s="241" t="s">
        <v>253</v>
      </c>
      <c r="AP47" s="242"/>
      <c r="AQ47" s="243"/>
      <c r="AR47" s="488" t="s">
        <v>553</v>
      </c>
      <c r="AS47" s="488"/>
      <c r="AT47" s="488"/>
      <c r="AU47" s="488"/>
      <c r="AV47" s="488"/>
      <c r="AW47" s="488"/>
      <c r="AX47" s="245" t="s">
        <v>253</v>
      </c>
      <c r="AY47" s="245"/>
      <c r="AZ47" s="245"/>
      <c r="BA47" s="231" t="s">
        <v>554</v>
      </c>
      <c r="BB47" s="232"/>
      <c r="BC47" s="232"/>
      <c r="BD47" s="232"/>
      <c r="BE47" s="232"/>
      <c r="BF47" s="233"/>
    </row>
    <row r="48" spans="1:183" ht="18" customHeight="1" thickTop="1" x14ac:dyDescent="0.35">
      <c r="A48" s="6">
        <v>48</v>
      </c>
      <c r="B48" s="241" t="s">
        <v>253</v>
      </c>
      <c r="C48" s="242"/>
      <c r="D48" s="243"/>
      <c r="E48" s="231" t="s">
        <v>545</v>
      </c>
      <c r="F48" s="232"/>
      <c r="G48" s="244"/>
      <c r="H48" s="125" t="s">
        <v>754</v>
      </c>
      <c r="I48" s="492"/>
      <c r="J48" s="493"/>
      <c r="K48" s="245" t="s">
        <v>253</v>
      </c>
      <c r="L48" s="245"/>
      <c r="M48" s="245"/>
      <c r="N48" s="231" t="s">
        <v>546</v>
      </c>
      <c r="O48" s="232"/>
      <c r="P48" s="244"/>
      <c r="Q48" s="125" t="s">
        <v>754</v>
      </c>
      <c r="R48" s="490"/>
      <c r="S48" s="491"/>
      <c r="AO48" s="246" t="s">
        <v>255</v>
      </c>
      <c r="AP48" s="247"/>
      <c r="AQ48" s="247"/>
      <c r="AR48" s="284"/>
      <c r="AS48" s="284"/>
      <c r="AT48" s="284"/>
      <c r="AU48" s="284"/>
      <c r="AV48" s="284"/>
      <c r="AW48" s="284"/>
      <c r="AX48" s="247" t="s">
        <v>255</v>
      </c>
      <c r="AY48" s="247"/>
      <c r="AZ48" s="247"/>
      <c r="BA48" s="285"/>
      <c r="BB48" s="286"/>
      <c r="BC48" s="286"/>
      <c r="BD48" s="286"/>
      <c r="BE48" s="286"/>
      <c r="BF48" s="287"/>
    </row>
    <row r="49" spans="1:58" ht="18" customHeight="1" thickBot="1" x14ac:dyDescent="0.4">
      <c r="A49" s="6">
        <v>49</v>
      </c>
      <c r="B49" s="246" t="s">
        <v>255</v>
      </c>
      <c r="C49" s="247"/>
      <c r="D49" s="247"/>
      <c r="E49" s="284" t="s">
        <v>633</v>
      </c>
      <c r="F49" s="284"/>
      <c r="G49" s="284"/>
      <c r="H49" s="284"/>
      <c r="I49" s="284"/>
      <c r="J49" s="284"/>
      <c r="K49" s="247" t="s">
        <v>255</v>
      </c>
      <c r="L49" s="247"/>
      <c r="M49" s="247"/>
      <c r="N49" s="285" t="s">
        <v>636</v>
      </c>
      <c r="O49" s="286"/>
      <c r="P49" s="286"/>
      <c r="Q49" s="286"/>
      <c r="R49" s="286"/>
      <c r="S49" s="287"/>
      <c r="AO49" s="452" t="s">
        <v>271</v>
      </c>
      <c r="AP49" s="453"/>
      <c r="AQ49" s="453"/>
      <c r="AR49" s="454"/>
      <c r="AS49" s="454"/>
      <c r="AT49" s="454"/>
      <c r="AU49" s="454"/>
      <c r="AV49" s="454"/>
      <c r="AW49" s="454"/>
      <c r="AX49" s="453" t="s">
        <v>271</v>
      </c>
      <c r="AY49" s="453"/>
      <c r="AZ49" s="453"/>
      <c r="BA49" s="455"/>
      <c r="BB49" s="449"/>
      <c r="BC49" s="449"/>
      <c r="BD49" s="449"/>
      <c r="BE49" s="449"/>
      <c r="BF49" s="450"/>
    </row>
    <row r="50" spans="1:58" ht="18" customHeight="1" thickTop="1" thickBot="1" x14ac:dyDescent="0.4">
      <c r="A50" s="6">
        <v>50</v>
      </c>
      <c r="B50" s="452" t="s">
        <v>271</v>
      </c>
      <c r="C50" s="453"/>
      <c r="D50" s="453"/>
      <c r="E50" s="454" t="s">
        <v>634</v>
      </c>
      <c r="F50" s="454"/>
      <c r="G50" s="454"/>
      <c r="H50" s="454" t="s">
        <v>635</v>
      </c>
      <c r="I50" s="454"/>
      <c r="J50" s="454"/>
      <c r="K50" s="453" t="s">
        <v>271</v>
      </c>
      <c r="L50" s="453"/>
      <c r="M50" s="453"/>
      <c r="N50" s="455" t="s">
        <v>637</v>
      </c>
      <c r="O50" s="449"/>
      <c r="P50" s="449"/>
      <c r="Q50" s="449" t="s">
        <v>638</v>
      </c>
      <c r="R50" s="449"/>
      <c r="S50" s="450"/>
      <c r="AO50" s="241" t="s">
        <v>253</v>
      </c>
      <c r="AP50" s="242"/>
      <c r="AQ50" s="243"/>
      <c r="AR50" s="488" t="s">
        <v>555</v>
      </c>
      <c r="AS50" s="488"/>
      <c r="AT50" s="488"/>
      <c r="AU50" s="488"/>
      <c r="AV50" s="488"/>
      <c r="AW50" s="488"/>
      <c r="AX50" s="245" t="s">
        <v>253</v>
      </c>
      <c r="AY50" s="245"/>
      <c r="AZ50" s="245"/>
      <c r="BA50" s="231" t="s">
        <v>556</v>
      </c>
      <c r="BB50" s="232"/>
      <c r="BC50" s="232"/>
      <c r="BD50" s="232"/>
      <c r="BE50" s="232"/>
      <c r="BF50" s="233"/>
    </row>
    <row r="51" spans="1:58" ht="18" customHeight="1" thickTop="1" x14ac:dyDescent="0.35">
      <c r="A51" s="6">
        <v>51</v>
      </c>
      <c r="AO51" s="246" t="s">
        <v>255</v>
      </c>
      <c r="AP51" s="247"/>
      <c r="AQ51" s="247"/>
      <c r="AR51" s="284"/>
      <c r="AS51" s="284"/>
      <c r="AT51" s="284"/>
      <c r="AU51" s="284"/>
      <c r="AV51" s="284"/>
      <c r="AW51" s="284"/>
      <c r="AX51" s="247" t="s">
        <v>255</v>
      </c>
      <c r="AY51" s="247"/>
      <c r="AZ51" s="247"/>
      <c r="BA51" s="285"/>
      <c r="BB51" s="286"/>
      <c r="BC51" s="286"/>
      <c r="BD51" s="286"/>
      <c r="BE51" s="286"/>
      <c r="BF51" s="287"/>
    </row>
    <row r="52" spans="1:58" ht="18" customHeight="1" thickBot="1" x14ac:dyDescent="0.4">
      <c r="A52" s="6">
        <v>52</v>
      </c>
      <c r="AO52" s="452" t="s">
        <v>271</v>
      </c>
      <c r="AP52" s="453"/>
      <c r="AQ52" s="453"/>
      <c r="AR52" s="454"/>
      <c r="AS52" s="454"/>
      <c r="AT52" s="454"/>
      <c r="AU52" s="454"/>
      <c r="AV52" s="454"/>
      <c r="AW52" s="454"/>
      <c r="AX52" s="453" t="s">
        <v>271</v>
      </c>
      <c r="AY52" s="453"/>
      <c r="AZ52" s="453"/>
      <c r="BA52" s="455"/>
      <c r="BB52" s="449"/>
      <c r="BC52" s="449"/>
      <c r="BD52" s="449"/>
      <c r="BE52" s="449"/>
      <c r="BF52" s="450"/>
    </row>
    <row r="53" spans="1:58" ht="18" customHeight="1" thickTop="1" x14ac:dyDescent="0.35">
      <c r="AO53" s="241" t="s">
        <v>253</v>
      </c>
      <c r="AP53" s="242"/>
      <c r="AQ53" s="243"/>
      <c r="AR53" s="488" t="s">
        <v>557</v>
      </c>
      <c r="AS53" s="488"/>
      <c r="AT53" s="488"/>
      <c r="AU53" s="488"/>
      <c r="AV53" s="488"/>
      <c r="AW53" s="488"/>
      <c r="AX53" s="245" t="s">
        <v>253</v>
      </c>
      <c r="AY53" s="245"/>
      <c r="AZ53" s="245"/>
      <c r="BA53" s="231" t="s">
        <v>558</v>
      </c>
      <c r="BB53" s="232"/>
      <c r="BC53" s="232"/>
      <c r="BD53" s="232"/>
      <c r="BE53" s="232"/>
      <c r="BF53" s="233"/>
    </row>
    <row r="54" spans="1:58" ht="18" customHeight="1" thickBot="1" x14ac:dyDescent="0.4">
      <c r="A54" s="74">
        <v>3</v>
      </c>
      <c r="B54" s="487" t="s">
        <v>579</v>
      </c>
      <c r="C54" s="402"/>
      <c r="D54" s="402"/>
      <c r="E54" s="402"/>
      <c r="F54" s="402"/>
      <c r="G54" s="402"/>
      <c r="H54" s="402"/>
      <c r="I54" s="402"/>
      <c r="J54" s="402"/>
      <c r="K54" s="402"/>
      <c r="L54" s="402"/>
      <c r="M54" s="402"/>
      <c r="N54" s="402"/>
      <c r="O54" s="402"/>
      <c r="P54" s="402"/>
      <c r="Q54" s="402"/>
      <c r="R54" s="402"/>
      <c r="S54" s="457"/>
      <c r="AO54" s="246" t="s">
        <v>255</v>
      </c>
      <c r="AP54" s="247"/>
      <c r="AQ54" s="247"/>
      <c r="AR54" s="284"/>
      <c r="AS54" s="284"/>
      <c r="AT54" s="284"/>
      <c r="AU54" s="284"/>
      <c r="AV54" s="284"/>
      <c r="AW54" s="284"/>
      <c r="AX54" s="247" t="s">
        <v>255</v>
      </c>
      <c r="AY54" s="247"/>
      <c r="AZ54" s="247"/>
      <c r="BA54" s="285"/>
      <c r="BB54" s="286"/>
      <c r="BC54" s="286"/>
      <c r="BD54" s="286"/>
      <c r="BE54" s="286"/>
      <c r="BF54" s="287"/>
    </row>
    <row r="55" spans="1:58" ht="18.649999999999999" customHeight="1" thickTop="1" thickBot="1" x14ac:dyDescent="0.4">
      <c r="A55" s="6">
        <v>4</v>
      </c>
      <c r="B55" s="241" t="s">
        <v>253</v>
      </c>
      <c r="C55" s="242"/>
      <c r="D55" s="243"/>
      <c r="E55" s="231" t="s">
        <v>547</v>
      </c>
      <c r="F55" s="232"/>
      <c r="G55" s="244"/>
      <c r="H55" s="125" t="s">
        <v>754</v>
      </c>
      <c r="I55" s="492"/>
      <c r="J55" s="493"/>
      <c r="K55" s="245" t="s">
        <v>253</v>
      </c>
      <c r="L55" s="245"/>
      <c r="M55" s="245"/>
      <c r="N55" s="231" t="s">
        <v>548</v>
      </c>
      <c r="O55" s="232"/>
      <c r="P55" s="244"/>
      <c r="Q55" s="125" t="s">
        <v>754</v>
      </c>
      <c r="R55" s="490"/>
      <c r="S55" s="491"/>
      <c r="AO55" s="452" t="s">
        <v>271</v>
      </c>
      <c r="AP55" s="453"/>
      <c r="AQ55" s="453"/>
      <c r="AR55" s="454"/>
      <c r="AS55" s="454"/>
      <c r="AT55" s="454"/>
      <c r="AU55" s="454"/>
      <c r="AV55" s="454"/>
      <c r="AW55" s="454"/>
      <c r="AX55" s="453" t="s">
        <v>271</v>
      </c>
      <c r="AY55" s="453"/>
      <c r="AZ55" s="453"/>
      <c r="BA55" s="455"/>
      <c r="BB55" s="449"/>
      <c r="BC55" s="449"/>
      <c r="BD55" s="449"/>
      <c r="BE55" s="449"/>
      <c r="BF55" s="450"/>
    </row>
    <row r="56" spans="1:58" ht="18" customHeight="1" thickTop="1" x14ac:dyDescent="0.35">
      <c r="A56" s="6">
        <v>5</v>
      </c>
      <c r="B56" s="246" t="s">
        <v>255</v>
      </c>
      <c r="C56" s="247"/>
      <c r="D56" s="247"/>
      <c r="E56" s="284" t="s">
        <v>639</v>
      </c>
      <c r="F56" s="284"/>
      <c r="G56" s="284"/>
      <c r="H56" s="284"/>
      <c r="I56" s="284"/>
      <c r="J56" s="284"/>
      <c r="K56" s="247" t="s">
        <v>255</v>
      </c>
      <c r="L56" s="247"/>
      <c r="M56" s="247"/>
      <c r="N56" s="285" t="s">
        <v>642</v>
      </c>
      <c r="O56" s="286"/>
      <c r="P56" s="286"/>
      <c r="Q56" s="286"/>
      <c r="R56" s="286"/>
      <c r="S56" s="287"/>
      <c r="AO56" s="241" t="s">
        <v>253</v>
      </c>
      <c r="AP56" s="242"/>
      <c r="AQ56" s="243"/>
      <c r="AR56" s="488" t="s">
        <v>559</v>
      </c>
      <c r="AS56" s="488"/>
      <c r="AT56" s="488"/>
      <c r="AU56" s="488"/>
      <c r="AV56" s="488"/>
      <c r="AW56" s="488"/>
      <c r="AX56" s="245" t="s">
        <v>253</v>
      </c>
      <c r="AY56" s="245"/>
      <c r="AZ56" s="245"/>
      <c r="BA56" s="231" t="s">
        <v>560</v>
      </c>
      <c r="BB56" s="232"/>
      <c r="BC56" s="232"/>
      <c r="BD56" s="232"/>
      <c r="BE56" s="232"/>
      <c r="BF56" s="233"/>
    </row>
    <row r="57" spans="1:58" ht="18" customHeight="1" thickBot="1" x14ac:dyDescent="0.4">
      <c r="A57" s="74">
        <v>6</v>
      </c>
      <c r="B57" s="452" t="s">
        <v>271</v>
      </c>
      <c r="C57" s="453"/>
      <c r="D57" s="453"/>
      <c r="E57" s="454" t="s">
        <v>640</v>
      </c>
      <c r="F57" s="454"/>
      <c r="G57" s="454"/>
      <c r="H57" s="454" t="s">
        <v>641</v>
      </c>
      <c r="I57" s="454"/>
      <c r="J57" s="454"/>
      <c r="K57" s="453" t="s">
        <v>271</v>
      </c>
      <c r="L57" s="453"/>
      <c r="M57" s="453"/>
      <c r="N57" s="455" t="s">
        <v>643</v>
      </c>
      <c r="O57" s="449"/>
      <c r="P57" s="449"/>
      <c r="Q57" s="449" t="s">
        <v>644</v>
      </c>
      <c r="R57" s="449"/>
      <c r="S57" s="450"/>
      <c r="AO57" s="246" t="s">
        <v>255</v>
      </c>
      <c r="AP57" s="247"/>
      <c r="AQ57" s="247"/>
      <c r="AR57" s="284"/>
      <c r="AS57" s="284"/>
      <c r="AT57" s="284"/>
      <c r="AU57" s="284"/>
      <c r="AV57" s="284"/>
      <c r="AW57" s="284"/>
      <c r="AX57" s="247" t="s">
        <v>255</v>
      </c>
      <c r="AY57" s="247"/>
      <c r="AZ57" s="247"/>
      <c r="BA57" s="285"/>
      <c r="BB57" s="286"/>
      <c r="BC57" s="286"/>
      <c r="BD57" s="286"/>
      <c r="BE57" s="286"/>
      <c r="BF57" s="287"/>
    </row>
    <row r="58" spans="1:58" ht="18.649999999999999" customHeight="1" thickTop="1" thickBot="1" x14ac:dyDescent="0.4">
      <c r="A58" s="6">
        <v>7</v>
      </c>
      <c r="B58" s="241" t="s">
        <v>253</v>
      </c>
      <c r="C58" s="242"/>
      <c r="D58" s="243"/>
      <c r="E58" s="231" t="s">
        <v>549</v>
      </c>
      <c r="F58" s="232"/>
      <c r="G58" s="244"/>
      <c r="H58" s="125" t="s">
        <v>754</v>
      </c>
      <c r="I58" s="492"/>
      <c r="J58" s="493"/>
      <c r="K58" s="245" t="s">
        <v>253</v>
      </c>
      <c r="L58" s="245"/>
      <c r="M58" s="245"/>
      <c r="N58" s="231" t="s">
        <v>550</v>
      </c>
      <c r="O58" s="232"/>
      <c r="P58" s="244"/>
      <c r="Q58" s="125" t="s">
        <v>754</v>
      </c>
      <c r="R58" s="490"/>
      <c r="S58" s="491"/>
      <c r="AO58" s="452" t="s">
        <v>271</v>
      </c>
      <c r="AP58" s="453"/>
      <c r="AQ58" s="453"/>
      <c r="AR58" s="454"/>
      <c r="AS58" s="454"/>
      <c r="AT58" s="454"/>
      <c r="AU58" s="454"/>
      <c r="AV58" s="454"/>
      <c r="AW58" s="454"/>
      <c r="AX58" s="453" t="s">
        <v>271</v>
      </c>
      <c r="AY58" s="453"/>
      <c r="AZ58" s="453"/>
      <c r="BA58" s="455"/>
      <c r="BB58" s="449"/>
      <c r="BC58" s="449"/>
      <c r="BD58" s="449"/>
      <c r="BE58" s="449"/>
      <c r="BF58" s="450"/>
    </row>
    <row r="59" spans="1:58" ht="18" customHeight="1" thickTop="1" x14ac:dyDescent="0.35">
      <c r="A59" s="6">
        <v>8</v>
      </c>
      <c r="B59" s="246" t="s">
        <v>255</v>
      </c>
      <c r="C59" s="247"/>
      <c r="D59" s="247"/>
      <c r="E59" s="284" t="s">
        <v>645</v>
      </c>
      <c r="F59" s="284"/>
      <c r="G59" s="284"/>
      <c r="H59" s="284"/>
      <c r="I59" s="284"/>
      <c r="J59" s="284"/>
      <c r="K59" s="247" t="s">
        <v>255</v>
      </c>
      <c r="L59" s="247"/>
      <c r="M59" s="247"/>
      <c r="N59" s="285" t="s">
        <v>648</v>
      </c>
      <c r="O59" s="286"/>
      <c r="P59" s="286"/>
      <c r="Q59" s="286"/>
      <c r="R59" s="286"/>
      <c r="S59" s="287"/>
      <c r="AO59" s="241" t="s">
        <v>253</v>
      </c>
      <c r="AP59" s="242"/>
      <c r="AQ59" s="243"/>
      <c r="AR59" s="488" t="s">
        <v>561</v>
      </c>
      <c r="AS59" s="488"/>
      <c r="AT59" s="488"/>
      <c r="AU59" s="488"/>
      <c r="AV59" s="488"/>
      <c r="AW59" s="488"/>
      <c r="AX59" s="245" t="s">
        <v>253</v>
      </c>
      <c r="AY59" s="245"/>
      <c r="AZ59" s="245"/>
      <c r="BA59" s="231" t="s">
        <v>562</v>
      </c>
      <c r="BB59" s="232"/>
      <c r="BC59" s="232"/>
      <c r="BD59" s="232"/>
      <c r="BE59" s="232"/>
      <c r="BF59" s="233"/>
    </row>
    <row r="60" spans="1:58" ht="18" customHeight="1" thickBot="1" x14ac:dyDescent="0.4">
      <c r="A60" s="74">
        <v>9</v>
      </c>
      <c r="B60" s="452" t="s">
        <v>271</v>
      </c>
      <c r="C60" s="453"/>
      <c r="D60" s="453"/>
      <c r="E60" s="454" t="s">
        <v>646</v>
      </c>
      <c r="F60" s="454"/>
      <c r="G60" s="454"/>
      <c r="H60" s="454" t="s">
        <v>647</v>
      </c>
      <c r="I60" s="454"/>
      <c r="J60" s="454"/>
      <c r="K60" s="453" t="s">
        <v>271</v>
      </c>
      <c r="L60" s="453"/>
      <c r="M60" s="453"/>
      <c r="N60" s="455" t="s">
        <v>649</v>
      </c>
      <c r="O60" s="449"/>
      <c r="P60" s="449"/>
      <c r="Q60" s="449" t="s">
        <v>650</v>
      </c>
      <c r="R60" s="449"/>
      <c r="S60" s="450"/>
      <c r="AO60" s="246" t="s">
        <v>255</v>
      </c>
      <c r="AP60" s="247"/>
      <c r="AQ60" s="247"/>
      <c r="AR60" s="284"/>
      <c r="AS60" s="284"/>
      <c r="AT60" s="284"/>
      <c r="AU60" s="284"/>
      <c r="AV60" s="284"/>
      <c r="AW60" s="284"/>
      <c r="AX60" s="247" t="s">
        <v>255</v>
      </c>
      <c r="AY60" s="247"/>
      <c r="AZ60" s="247"/>
      <c r="BA60" s="285"/>
      <c r="BB60" s="286"/>
      <c r="BC60" s="286"/>
      <c r="BD60" s="286"/>
      <c r="BE60" s="286"/>
      <c r="BF60" s="287"/>
    </row>
    <row r="61" spans="1:58" ht="18.649999999999999" customHeight="1" thickTop="1" thickBot="1" x14ac:dyDescent="0.4">
      <c r="A61" s="6">
        <v>10</v>
      </c>
      <c r="B61" s="241" t="s">
        <v>253</v>
      </c>
      <c r="C61" s="242"/>
      <c r="D61" s="243"/>
      <c r="E61" s="231" t="s">
        <v>551</v>
      </c>
      <c r="F61" s="232"/>
      <c r="G61" s="244"/>
      <c r="H61" s="125" t="s">
        <v>754</v>
      </c>
      <c r="I61" s="492"/>
      <c r="J61" s="493"/>
      <c r="K61" s="245" t="s">
        <v>253</v>
      </c>
      <c r="L61" s="245"/>
      <c r="M61" s="245"/>
      <c r="N61" s="231" t="s">
        <v>552</v>
      </c>
      <c r="O61" s="232"/>
      <c r="P61" s="244"/>
      <c r="Q61" s="125" t="s">
        <v>754</v>
      </c>
      <c r="R61" s="490"/>
      <c r="S61" s="491"/>
      <c r="AO61" s="452" t="s">
        <v>271</v>
      </c>
      <c r="AP61" s="453"/>
      <c r="AQ61" s="453"/>
      <c r="AR61" s="454"/>
      <c r="AS61" s="454"/>
      <c r="AT61" s="454"/>
      <c r="AU61" s="454"/>
      <c r="AV61" s="454"/>
      <c r="AW61" s="454"/>
      <c r="AX61" s="453" t="s">
        <v>271</v>
      </c>
      <c r="AY61" s="453"/>
      <c r="AZ61" s="453"/>
      <c r="BA61" s="455"/>
      <c r="BB61" s="449"/>
      <c r="BC61" s="449"/>
      <c r="BD61" s="449"/>
      <c r="BE61" s="449"/>
      <c r="BF61" s="450"/>
    </row>
    <row r="62" spans="1:58" ht="18" customHeight="1" thickTop="1" x14ac:dyDescent="0.35">
      <c r="A62" s="6">
        <v>11</v>
      </c>
      <c r="B62" s="246" t="s">
        <v>255</v>
      </c>
      <c r="C62" s="247"/>
      <c r="D62" s="247"/>
      <c r="E62" s="284" t="s">
        <v>651</v>
      </c>
      <c r="F62" s="284"/>
      <c r="G62" s="284"/>
      <c r="H62" s="284"/>
      <c r="I62" s="284"/>
      <c r="J62" s="284"/>
      <c r="K62" s="247" t="s">
        <v>255</v>
      </c>
      <c r="L62" s="247"/>
      <c r="M62" s="247"/>
      <c r="N62" s="285" t="s">
        <v>654</v>
      </c>
      <c r="O62" s="286"/>
      <c r="P62" s="286"/>
      <c r="Q62" s="286"/>
      <c r="R62" s="286"/>
      <c r="S62" s="287"/>
      <c r="AO62" s="241" t="s">
        <v>253</v>
      </c>
      <c r="AP62" s="242"/>
      <c r="AQ62" s="243"/>
      <c r="AR62" s="488" t="s">
        <v>563</v>
      </c>
      <c r="AS62" s="488"/>
      <c r="AT62" s="488"/>
      <c r="AU62" s="488"/>
      <c r="AV62" s="488"/>
      <c r="AW62" s="488"/>
      <c r="AX62" s="245"/>
      <c r="AY62" s="245"/>
      <c r="AZ62" s="245"/>
      <c r="BA62" s="231"/>
      <c r="BB62" s="232"/>
      <c r="BC62" s="232"/>
      <c r="BD62" s="232"/>
      <c r="BE62" s="232"/>
      <c r="BF62" s="233"/>
    </row>
    <row r="63" spans="1:58" ht="18" customHeight="1" thickBot="1" x14ac:dyDescent="0.4">
      <c r="A63" s="74">
        <v>12</v>
      </c>
      <c r="B63" s="452" t="s">
        <v>271</v>
      </c>
      <c r="C63" s="453"/>
      <c r="D63" s="453"/>
      <c r="E63" s="454" t="s">
        <v>652</v>
      </c>
      <c r="F63" s="454"/>
      <c r="G63" s="454"/>
      <c r="H63" s="454" t="s">
        <v>653</v>
      </c>
      <c r="I63" s="454"/>
      <c r="J63" s="454"/>
      <c r="K63" s="453" t="s">
        <v>271</v>
      </c>
      <c r="L63" s="453"/>
      <c r="M63" s="453"/>
      <c r="N63" s="455" t="s">
        <v>655</v>
      </c>
      <c r="O63" s="449"/>
      <c r="P63" s="449"/>
      <c r="Q63" s="449" t="s">
        <v>656</v>
      </c>
      <c r="R63" s="449"/>
      <c r="S63" s="450"/>
      <c r="AO63" s="246" t="s">
        <v>255</v>
      </c>
      <c r="AP63" s="247"/>
      <c r="AQ63" s="247"/>
      <c r="AR63" s="284"/>
      <c r="AS63" s="284"/>
      <c r="AT63" s="284"/>
      <c r="AU63" s="284"/>
      <c r="AV63" s="284"/>
      <c r="AW63" s="284"/>
      <c r="AX63" s="247"/>
      <c r="AY63" s="247"/>
      <c r="AZ63" s="247"/>
      <c r="BA63" s="285"/>
      <c r="BB63" s="286"/>
      <c r="BC63" s="286"/>
      <c r="BD63" s="286"/>
      <c r="BE63" s="286"/>
      <c r="BF63" s="287"/>
    </row>
    <row r="64" spans="1:58" ht="18.649999999999999" customHeight="1" thickTop="1" thickBot="1" x14ac:dyDescent="0.4">
      <c r="A64" s="6">
        <v>13</v>
      </c>
      <c r="B64" s="241" t="s">
        <v>253</v>
      </c>
      <c r="C64" s="242"/>
      <c r="D64" s="243"/>
      <c r="E64" s="231" t="s">
        <v>553</v>
      </c>
      <c r="F64" s="232"/>
      <c r="G64" s="244"/>
      <c r="H64" s="125" t="s">
        <v>754</v>
      </c>
      <c r="I64" s="492"/>
      <c r="J64" s="493"/>
      <c r="K64" s="245" t="s">
        <v>253</v>
      </c>
      <c r="L64" s="245"/>
      <c r="M64" s="245"/>
      <c r="N64" s="231" t="s">
        <v>554</v>
      </c>
      <c r="O64" s="232"/>
      <c r="P64" s="244"/>
      <c r="Q64" s="125" t="s">
        <v>754</v>
      </c>
      <c r="R64" s="490"/>
      <c r="S64" s="491"/>
      <c r="AO64" s="452" t="s">
        <v>271</v>
      </c>
      <c r="AP64" s="453"/>
      <c r="AQ64" s="453"/>
      <c r="AR64" s="454"/>
      <c r="AS64" s="454"/>
      <c r="AT64" s="454"/>
      <c r="AU64" s="454"/>
      <c r="AV64" s="454"/>
      <c r="AW64" s="454"/>
      <c r="AX64" s="453"/>
      <c r="AY64" s="453"/>
      <c r="AZ64" s="453"/>
      <c r="BA64" s="455"/>
      <c r="BB64" s="449"/>
      <c r="BC64" s="449"/>
      <c r="BD64" s="449"/>
      <c r="BE64" s="449"/>
      <c r="BF64" s="450"/>
    </row>
    <row r="65" spans="1:19" ht="18" customHeight="1" thickTop="1" x14ac:dyDescent="0.35">
      <c r="A65" s="6">
        <v>14</v>
      </c>
      <c r="B65" s="246" t="s">
        <v>255</v>
      </c>
      <c r="C65" s="247"/>
      <c r="D65" s="247"/>
      <c r="E65" s="284" t="s">
        <v>657</v>
      </c>
      <c r="F65" s="284"/>
      <c r="G65" s="284"/>
      <c r="H65" s="284"/>
      <c r="I65" s="284"/>
      <c r="J65" s="284"/>
      <c r="K65" s="247" t="s">
        <v>255</v>
      </c>
      <c r="L65" s="247"/>
      <c r="M65" s="247"/>
      <c r="N65" s="285" t="s">
        <v>660</v>
      </c>
      <c r="O65" s="286"/>
      <c r="P65" s="286"/>
      <c r="Q65" s="286"/>
      <c r="R65" s="286"/>
      <c r="S65" s="287"/>
    </row>
    <row r="66" spans="1:19" ht="18" customHeight="1" thickBot="1" x14ac:dyDescent="0.4">
      <c r="A66" s="74">
        <v>15</v>
      </c>
      <c r="B66" s="452" t="s">
        <v>271</v>
      </c>
      <c r="C66" s="453"/>
      <c r="D66" s="453"/>
      <c r="E66" s="454" t="s">
        <v>658</v>
      </c>
      <c r="F66" s="454"/>
      <c r="G66" s="454"/>
      <c r="H66" s="454" t="s">
        <v>659</v>
      </c>
      <c r="I66" s="454"/>
      <c r="J66" s="454"/>
      <c r="K66" s="453" t="s">
        <v>271</v>
      </c>
      <c r="L66" s="453"/>
      <c r="M66" s="453"/>
      <c r="N66" s="455" t="s">
        <v>619</v>
      </c>
      <c r="O66" s="449"/>
      <c r="P66" s="449"/>
      <c r="Q66" s="449" t="s">
        <v>656</v>
      </c>
      <c r="R66" s="449"/>
      <c r="S66" s="450"/>
    </row>
    <row r="67" spans="1:19" ht="18.5" thickTop="1" x14ac:dyDescent="0.35">
      <c r="A67" s="6">
        <v>16</v>
      </c>
      <c r="B67" s="241" t="s">
        <v>253</v>
      </c>
      <c r="C67" s="242"/>
      <c r="D67" s="243"/>
      <c r="E67" s="231" t="s">
        <v>555</v>
      </c>
      <c r="F67" s="232"/>
      <c r="G67" s="244"/>
      <c r="H67" s="125" t="s">
        <v>754</v>
      </c>
      <c r="I67" s="492"/>
      <c r="J67" s="493"/>
      <c r="K67" s="245" t="s">
        <v>253</v>
      </c>
      <c r="L67" s="245"/>
      <c r="M67" s="245"/>
      <c r="N67" s="231" t="s">
        <v>556</v>
      </c>
      <c r="O67" s="232"/>
      <c r="P67" s="244"/>
      <c r="Q67" s="125" t="s">
        <v>754</v>
      </c>
      <c r="R67" s="490"/>
      <c r="S67" s="491"/>
    </row>
    <row r="68" spans="1:19" ht="18" customHeight="1" x14ac:dyDescent="0.35">
      <c r="A68" s="6">
        <v>17</v>
      </c>
      <c r="B68" s="246" t="s">
        <v>255</v>
      </c>
      <c r="C68" s="247"/>
      <c r="D68" s="247"/>
      <c r="E68" s="284" t="s">
        <v>661</v>
      </c>
      <c r="F68" s="284"/>
      <c r="G68" s="284"/>
      <c r="H68" s="284"/>
      <c r="I68" s="284"/>
      <c r="J68" s="284"/>
      <c r="K68" s="247" t="s">
        <v>255</v>
      </c>
      <c r="L68" s="247"/>
      <c r="M68" s="247"/>
      <c r="N68" s="285" t="s">
        <v>664</v>
      </c>
      <c r="O68" s="286"/>
      <c r="P68" s="286"/>
      <c r="Q68" s="286"/>
      <c r="R68" s="286"/>
      <c r="S68" s="287"/>
    </row>
    <row r="69" spans="1:19" ht="18" customHeight="1" thickBot="1" x14ac:dyDescent="0.4">
      <c r="A69" s="74">
        <v>18</v>
      </c>
      <c r="B69" s="452" t="s">
        <v>271</v>
      </c>
      <c r="C69" s="453"/>
      <c r="D69" s="453"/>
      <c r="E69" s="454" t="s">
        <v>662</v>
      </c>
      <c r="F69" s="454"/>
      <c r="G69" s="454"/>
      <c r="H69" s="454" t="s">
        <v>663</v>
      </c>
      <c r="I69" s="454"/>
      <c r="J69" s="454"/>
      <c r="K69" s="453" t="s">
        <v>271</v>
      </c>
      <c r="L69" s="453"/>
      <c r="M69" s="453"/>
      <c r="N69" s="455" t="s">
        <v>665</v>
      </c>
      <c r="O69" s="449"/>
      <c r="P69" s="449"/>
      <c r="Q69" s="449" t="s">
        <v>666</v>
      </c>
      <c r="R69" s="449"/>
      <c r="S69" s="450"/>
    </row>
    <row r="70" spans="1:19" ht="18" customHeight="1" thickTop="1" x14ac:dyDescent="0.35">
      <c r="A70" s="6">
        <v>19</v>
      </c>
      <c r="B70" s="241" t="s">
        <v>253</v>
      </c>
      <c r="C70" s="242"/>
      <c r="D70" s="243"/>
      <c r="E70" s="231" t="s">
        <v>557</v>
      </c>
      <c r="F70" s="232"/>
      <c r="G70" s="244"/>
      <c r="H70" s="125" t="s">
        <v>754</v>
      </c>
      <c r="I70" s="492"/>
      <c r="J70" s="493"/>
      <c r="K70" s="245" t="s">
        <v>253</v>
      </c>
      <c r="L70" s="245"/>
      <c r="M70" s="245"/>
      <c r="N70" s="231" t="s">
        <v>558</v>
      </c>
      <c r="O70" s="232"/>
      <c r="P70" s="244"/>
      <c r="Q70" s="125" t="s">
        <v>754</v>
      </c>
      <c r="R70" s="490"/>
      <c r="S70" s="491"/>
    </row>
    <row r="71" spans="1:19" ht="18" customHeight="1" x14ac:dyDescent="0.35">
      <c r="A71" s="6">
        <v>20</v>
      </c>
      <c r="B71" s="246" t="s">
        <v>255</v>
      </c>
      <c r="C71" s="247"/>
      <c r="D71" s="247"/>
      <c r="E71" s="284" t="s">
        <v>667</v>
      </c>
      <c r="F71" s="284"/>
      <c r="G71" s="284"/>
      <c r="H71" s="284"/>
      <c r="I71" s="284"/>
      <c r="J71" s="284"/>
      <c r="K71" s="247" t="s">
        <v>255</v>
      </c>
      <c r="L71" s="247"/>
      <c r="M71" s="247"/>
      <c r="N71" s="285" t="s">
        <v>670</v>
      </c>
      <c r="O71" s="286"/>
      <c r="P71" s="286"/>
      <c r="Q71" s="286"/>
      <c r="R71" s="286"/>
      <c r="S71" s="287"/>
    </row>
    <row r="72" spans="1:19" ht="18" customHeight="1" thickBot="1" x14ac:dyDescent="0.4">
      <c r="A72" s="74">
        <v>21</v>
      </c>
      <c r="B72" s="452" t="s">
        <v>271</v>
      </c>
      <c r="C72" s="453"/>
      <c r="D72" s="453"/>
      <c r="E72" s="454" t="s">
        <v>668</v>
      </c>
      <c r="F72" s="454"/>
      <c r="G72" s="454"/>
      <c r="H72" s="454" t="s">
        <v>669</v>
      </c>
      <c r="I72" s="454"/>
      <c r="J72" s="454"/>
      <c r="K72" s="453" t="s">
        <v>271</v>
      </c>
      <c r="L72" s="453"/>
      <c r="M72" s="453"/>
      <c r="N72" s="455" t="s">
        <v>671</v>
      </c>
      <c r="O72" s="449"/>
      <c r="P72" s="449"/>
      <c r="Q72" s="449" t="s">
        <v>672</v>
      </c>
      <c r="R72" s="449"/>
      <c r="S72" s="450"/>
    </row>
    <row r="73" spans="1:19" ht="18" customHeight="1" thickTop="1" x14ac:dyDescent="0.35">
      <c r="A73" s="6">
        <v>22</v>
      </c>
      <c r="B73" s="241" t="s">
        <v>253</v>
      </c>
      <c r="C73" s="242"/>
      <c r="D73" s="243"/>
      <c r="E73" s="231" t="s">
        <v>559</v>
      </c>
      <c r="F73" s="232"/>
      <c r="G73" s="244"/>
      <c r="H73" s="125" t="s">
        <v>754</v>
      </c>
      <c r="I73" s="492"/>
      <c r="J73" s="493"/>
      <c r="K73" s="245" t="s">
        <v>253</v>
      </c>
      <c r="L73" s="245"/>
      <c r="M73" s="245"/>
      <c r="N73" s="231" t="s">
        <v>560</v>
      </c>
      <c r="O73" s="232"/>
      <c r="P73" s="244"/>
      <c r="Q73" s="125" t="s">
        <v>754</v>
      </c>
      <c r="R73" s="490"/>
      <c r="S73" s="491"/>
    </row>
    <row r="74" spans="1:19" ht="18" customHeight="1" x14ac:dyDescent="0.35">
      <c r="A74" s="6">
        <v>23</v>
      </c>
      <c r="B74" s="246" t="s">
        <v>255</v>
      </c>
      <c r="C74" s="247"/>
      <c r="D74" s="247"/>
      <c r="E74" s="284" t="s">
        <v>673</v>
      </c>
      <c r="F74" s="284"/>
      <c r="G74" s="284"/>
      <c r="H74" s="284"/>
      <c r="I74" s="284"/>
      <c r="J74" s="284"/>
      <c r="K74" s="247" t="s">
        <v>255</v>
      </c>
      <c r="L74" s="247"/>
      <c r="M74" s="247"/>
      <c r="N74" s="285" t="s">
        <v>676</v>
      </c>
      <c r="O74" s="286"/>
      <c r="P74" s="286"/>
      <c r="Q74" s="286"/>
      <c r="R74" s="286"/>
      <c r="S74" s="287"/>
    </row>
    <row r="75" spans="1:19" ht="18.5" thickBot="1" x14ac:dyDescent="0.4">
      <c r="A75" s="74">
        <v>24</v>
      </c>
      <c r="B75" s="452" t="s">
        <v>271</v>
      </c>
      <c r="C75" s="453"/>
      <c r="D75" s="453"/>
      <c r="E75" s="454" t="s">
        <v>674</v>
      </c>
      <c r="F75" s="454"/>
      <c r="G75" s="454"/>
      <c r="H75" s="454" t="s">
        <v>675</v>
      </c>
      <c r="I75" s="454"/>
      <c r="J75" s="454"/>
      <c r="K75" s="453" t="s">
        <v>271</v>
      </c>
      <c r="L75" s="453"/>
      <c r="M75" s="453"/>
      <c r="N75" s="455" t="s">
        <v>677</v>
      </c>
      <c r="O75" s="449"/>
      <c r="P75" s="449"/>
      <c r="Q75" s="449" t="s">
        <v>678</v>
      </c>
      <c r="R75" s="449"/>
      <c r="S75" s="450"/>
    </row>
    <row r="76" spans="1:19" ht="18" customHeight="1" thickTop="1" x14ac:dyDescent="0.35">
      <c r="A76" s="6">
        <v>25</v>
      </c>
      <c r="B76" s="241" t="s">
        <v>253</v>
      </c>
      <c r="C76" s="242"/>
      <c r="D76" s="243"/>
      <c r="E76" s="231" t="s">
        <v>561</v>
      </c>
      <c r="F76" s="232"/>
      <c r="G76" s="244"/>
      <c r="H76" s="125" t="s">
        <v>754</v>
      </c>
      <c r="I76" s="492"/>
      <c r="J76" s="493"/>
      <c r="K76" s="245" t="s">
        <v>253</v>
      </c>
      <c r="L76" s="245"/>
      <c r="M76" s="245"/>
      <c r="N76" s="231" t="s">
        <v>562</v>
      </c>
      <c r="O76" s="232"/>
      <c r="P76" s="244"/>
      <c r="Q76" s="125" t="s">
        <v>754</v>
      </c>
      <c r="R76" s="490"/>
      <c r="S76" s="491"/>
    </row>
    <row r="77" spans="1:19" ht="18" customHeight="1" x14ac:dyDescent="0.35">
      <c r="A77" s="6">
        <v>26</v>
      </c>
      <c r="B77" s="246" t="s">
        <v>255</v>
      </c>
      <c r="C77" s="247"/>
      <c r="D77" s="247"/>
      <c r="E77" s="284" t="s">
        <v>679</v>
      </c>
      <c r="F77" s="284"/>
      <c r="G77" s="284"/>
      <c r="H77" s="284"/>
      <c r="I77" s="284"/>
      <c r="J77" s="284"/>
      <c r="K77" s="247" t="s">
        <v>255</v>
      </c>
      <c r="L77" s="247"/>
      <c r="M77" s="247"/>
      <c r="N77" s="285" t="s">
        <v>682</v>
      </c>
      <c r="O77" s="286"/>
      <c r="P77" s="286"/>
      <c r="Q77" s="286"/>
      <c r="R77" s="286"/>
      <c r="S77" s="287"/>
    </row>
    <row r="78" spans="1:19" ht="18.5" thickBot="1" x14ac:dyDescent="0.4">
      <c r="A78" s="74">
        <v>27</v>
      </c>
      <c r="B78" s="452" t="s">
        <v>271</v>
      </c>
      <c r="C78" s="453"/>
      <c r="D78" s="453"/>
      <c r="E78" s="454" t="s">
        <v>680</v>
      </c>
      <c r="F78" s="454"/>
      <c r="G78" s="454"/>
      <c r="H78" s="454" t="s">
        <v>681</v>
      </c>
      <c r="I78" s="454"/>
      <c r="J78" s="454"/>
      <c r="K78" s="453" t="s">
        <v>271</v>
      </c>
      <c r="L78" s="453"/>
      <c r="M78" s="453"/>
      <c r="N78" s="455" t="s">
        <v>683</v>
      </c>
      <c r="O78" s="449"/>
      <c r="P78" s="449"/>
      <c r="Q78" s="449" t="s">
        <v>684</v>
      </c>
      <c r="R78" s="449"/>
      <c r="S78" s="450"/>
    </row>
    <row r="79" spans="1:19" ht="18" customHeight="1" thickTop="1" x14ac:dyDescent="0.35">
      <c r="A79" s="6">
        <v>28</v>
      </c>
      <c r="B79" s="241" t="s">
        <v>253</v>
      </c>
      <c r="C79" s="242"/>
      <c r="D79" s="243"/>
      <c r="E79" s="231" t="s">
        <v>563</v>
      </c>
      <c r="F79" s="232"/>
      <c r="G79" s="244"/>
      <c r="H79" s="125" t="s">
        <v>754</v>
      </c>
      <c r="I79" s="492"/>
      <c r="J79" s="493"/>
      <c r="K79" s="245"/>
      <c r="L79" s="245"/>
      <c r="M79" s="245"/>
      <c r="N79" s="231"/>
      <c r="O79" s="232"/>
      <c r="P79" s="232"/>
      <c r="Q79" s="232"/>
      <c r="R79" s="232"/>
      <c r="S79" s="233"/>
    </row>
    <row r="80" spans="1:19" ht="18" customHeight="1" x14ac:dyDescent="0.35">
      <c r="A80" s="6">
        <v>29</v>
      </c>
      <c r="B80" s="246" t="s">
        <v>255</v>
      </c>
      <c r="C80" s="247"/>
      <c r="D80" s="247"/>
      <c r="E80" s="284" t="s">
        <v>685</v>
      </c>
      <c r="F80" s="284"/>
      <c r="G80" s="284"/>
      <c r="H80" s="284"/>
      <c r="I80" s="284"/>
      <c r="J80" s="284"/>
      <c r="K80" s="247"/>
      <c r="L80" s="247"/>
      <c r="M80" s="247"/>
      <c r="N80" s="285"/>
      <c r="O80" s="286"/>
      <c r="P80" s="286"/>
      <c r="Q80" s="286"/>
      <c r="R80" s="286"/>
      <c r="S80" s="287"/>
    </row>
    <row r="81" spans="1:19" ht="18.5" thickBot="1" x14ac:dyDescent="0.4">
      <c r="A81" s="74">
        <v>30</v>
      </c>
      <c r="B81" s="452" t="s">
        <v>271</v>
      </c>
      <c r="C81" s="453"/>
      <c r="D81" s="453"/>
      <c r="E81" s="454" t="s">
        <v>686</v>
      </c>
      <c r="F81" s="454"/>
      <c r="G81" s="454"/>
      <c r="H81" s="454" t="s">
        <v>687</v>
      </c>
      <c r="I81" s="454"/>
      <c r="J81" s="454"/>
      <c r="K81" s="453"/>
      <c r="L81" s="453"/>
      <c r="M81" s="453"/>
      <c r="N81" s="455"/>
      <c r="O81" s="449"/>
      <c r="P81" s="449"/>
      <c r="Q81" s="449"/>
      <c r="R81" s="449"/>
      <c r="S81" s="450"/>
    </row>
    <row r="82" spans="1:19" ht="18" customHeight="1" thickTop="1" x14ac:dyDescent="0.35">
      <c r="A82" s="6">
        <v>31</v>
      </c>
      <c r="B82" s="446" t="s">
        <v>251</v>
      </c>
      <c r="C82" s="235"/>
      <c r="D82" s="235"/>
      <c r="E82" s="235"/>
      <c r="F82" s="235"/>
      <c r="G82" s="235"/>
      <c r="H82" s="235"/>
      <c r="I82" s="235"/>
      <c r="J82" s="235"/>
      <c r="K82" s="235"/>
      <c r="L82" s="235"/>
      <c r="M82" s="235"/>
      <c r="N82" s="235"/>
      <c r="O82" s="235"/>
      <c r="P82" s="235"/>
      <c r="Q82" s="235"/>
      <c r="R82" s="235"/>
      <c r="S82" s="447"/>
    </row>
    <row r="83" spans="1:19" ht="18" customHeight="1" thickBot="1" x14ac:dyDescent="0.4">
      <c r="A83" s="6">
        <v>32</v>
      </c>
      <c r="B83" s="238" t="s">
        <v>261</v>
      </c>
      <c r="C83" s="238"/>
      <c r="D83" s="238"/>
      <c r="E83" s="239" t="s">
        <v>259</v>
      </c>
      <c r="F83" s="239"/>
      <c r="G83" s="239"/>
      <c r="H83" s="238" t="s">
        <v>232</v>
      </c>
      <c r="I83" s="238"/>
      <c r="J83" s="239" t="s">
        <v>258</v>
      </c>
      <c r="K83" s="239"/>
      <c r="L83" s="238" t="s">
        <v>280</v>
      </c>
      <c r="M83" s="238"/>
      <c r="N83" s="239" t="s">
        <v>282</v>
      </c>
      <c r="O83" s="239"/>
      <c r="P83" s="238" t="s">
        <v>281</v>
      </c>
      <c r="Q83" s="238"/>
      <c r="R83" s="239" t="s">
        <v>283</v>
      </c>
      <c r="S83" s="239"/>
    </row>
    <row r="84" spans="1:19" ht="18" customHeight="1" thickTop="1" x14ac:dyDescent="0.35">
      <c r="A84" s="74">
        <v>33</v>
      </c>
      <c r="B84" s="241" t="s">
        <v>253</v>
      </c>
      <c r="C84" s="242"/>
      <c r="D84" s="243"/>
      <c r="E84" s="231" t="s">
        <v>284</v>
      </c>
      <c r="F84" s="232"/>
      <c r="G84" s="244"/>
      <c r="H84" s="125" t="s">
        <v>754</v>
      </c>
      <c r="I84" s="492"/>
      <c r="J84" s="493"/>
      <c r="K84" s="245" t="s">
        <v>253</v>
      </c>
      <c r="L84" s="245"/>
      <c r="M84" s="245"/>
      <c r="N84" s="231" t="s">
        <v>564</v>
      </c>
      <c r="O84" s="232"/>
      <c r="P84" s="244"/>
      <c r="Q84" s="125" t="s">
        <v>754</v>
      </c>
      <c r="R84" s="490"/>
      <c r="S84" s="491"/>
    </row>
    <row r="85" spans="1:19" ht="18" customHeight="1" x14ac:dyDescent="0.35">
      <c r="A85" s="6">
        <v>34</v>
      </c>
      <c r="B85" s="246" t="s">
        <v>255</v>
      </c>
      <c r="C85" s="247"/>
      <c r="D85" s="247"/>
      <c r="E85" s="284" t="s">
        <v>289</v>
      </c>
      <c r="F85" s="284"/>
      <c r="G85" s="284"/>
      <c r="H85" s="284"/>
      <c r="I85" s="284"/>
      <c r="J85" s="284"/>
      <c r="K85" s="247" t="s">
        <v>255</v>
      </c>
      <c r="L85" s="247"/>
      <c r="M85" s="247"/>
      <c r="N85" s="285" t="s">
        <v>688</v>
      </c>
      <c r="O85" s="286"/>
      <c r="P85" s="286"/>
      <c r="Q85" s="286"/>
      <c r="R85" s="286"/>
      <c r="S85" s="287"/>
    </row>
    <row r="86" spans="1:19" ht="18" customHeight="1" thickBot="1" x14ac:dyDescent="0.4">
      <c r="A86" s="6">
        <v>35</v>
      </c>
      <c r="B86" s="452" t="s">
        <v>271</v>
      </c>
      <c r="C86" s="453"/>
      <c r="D86" s="453"/>
      <c r="E86" s="454" t="s">
        <v>334</v>
      </c>
      <c r="F86" s="454"/>
      <c r="G86" s="454"/>
      <c r="H86" s="454" t="s">
        <v>338</v>
      </c>
      <c r="I86" s="454"/>
      <c r="J86" s="454"/>
      <c r="K86" s="453" t="s">
        <v>271</v>
      </c>
      <c r="L86" s="453"/>
      <c r="M86" s="453"/>
      <c r="N86" s="455" t="s">
        <v>689</v>
      </c>
      <c r="O86" s="449"/>
      <c r="P86" s="449"/>
      <c r="Q86" s="449" t="s">
        <v>690</v>
      </c>
      <c r="R86" s="449"/>
      <c r="S86" s="450"/>
    </row>
    <row r="87" spans="1:19" ht="18" customHeight="1" thickTop="1" x14ac:dyDescent="0.35">
      <c r="A87" s="74">
        <v>36</v>
      </c>
      <c r="B87" s="241" t="s">
        <v>253</v>
      </c>
      <c r="C87" s="242"/>
      <c r="D87" s="243"/>
      <c r="E87" s="231" t="s">
        <v>565</v>
      </c>
      <c r="F87" s="232"/>
      <c r="G87" s="244"/>
      <c r="H87" s="125" t="s">
        <v>754</v>
      </c>
      <c r="I87" s="492"/>
      <c r="J87" s="493"/>
      <c r="K87" s="245" t="s">
        <v>253</v>
      </c>
      <c r="L87" s="245"/>
      <c r="M87" s="245"/>
      <c r="N87" s="231" t="s">
        <v>566</v>
      </c>
      <c r="O87" s="232"/>
      <c r="P87" s="244"/>
      <c r="Q87" s="125" t="s">
        <v>754</v>
      </c>
      <c r="R87" s="490"/>
      <c r="S87" s="491"/>
    </row>
    <row r="88" spans="1:19" ht="18" customHeight="1" x14ac:dyDescent="0.35">
      <c r="A88" s="6">
        <v>37</v>
      </c>
      <c r="B88" s="246" t="s">
        <v>255</v>
      </c>
      <c r="C88" s="247"/>
      <c r="D88" s="247"/>
      <c r="E88" s="284" t="s">
        <v>691</v>
      </c>
      <c r="F88" s="284"/>
      <c r="G88" s="284"/>
      <c r="H88" s="284"/>
      <c r="I88" s="284"/>
      <c r="J88" s="284"/>
      <c r="K88" s="247" t="s">
        <v>255</v>
      </c>
      <c r="L88" s="247"/>
      <c r="M88" s="247"/>
      <c r="N88" s="285" t="s">
        <v>694</v>
      </c>
      <c r="O88" s="286"/>
      <c r="P88" s="286"/>
      <c r="Q88" s="286"/>
      <c r="R88" s="286"/>
      <c r="S88" s="287"/>
    </row>
    <row r="89" spans="1:19" ht="18.5" thickBot="1" x14ac:dyDescent="0.4">
      <c r="A89" s="6">
        <v>38</v>
      </c>
      <c r="B89" s="452" t="s">
        <v>271</v>
      </c>
      <c r="C89" s="453"/>
      <c r="D89" s="453"/>
      <c r="E89" s="454" t="s">
        <v>692</v>
      </c>
      <c r="F89" s="454"/>
      <c r="G89" s="454"/>
      <c r="H89" s="454" t="s">
        <v>693</v>
      </c>
      <c r="I89" s="454"/>
      <c r="J89" s="454"/>
      <c r="K89" s="453" t="s">
        <v>271</v>
      </c>
      <c r="L89" s="453"/>
      <c r="M89" s="453"/>
      <c r="N89" s="455" t="s">
        <v>695</v>
      </c>
      <c r="O89" s="449"/>
      <c r="P89" s="449"/>
      <c r="Q89" s="449" t="s">
        <v>696</v>
      </c>
      <c r="R89" s="449"/>
      <c r="S89" s="450"/>
    </row>
    <row r="90" spans="1:19" ht="18" customHeight="1" thickTop="1" x14ac:dyDescent="0.35">
      <c r="A90" s="74">
        <v>39</v>
      </c>
      <c r="B90" s="241" t="s">
        <v>253</v>
      </c>
      <c r="C90" s="242"/>
      <c r="D90" s="243"/>
      <c r="E90" s="231" t="s">
        <v>285</v>
      </c>
      <c r="F90" s="232"/>
      <c r="G90" s="244"/>
      <c r="H90" s="125" t="s">
        <v>754</v>
      </c>
      <c r="I90" s="492"/>
      <c r="J90" s="493"/>
      <c r="K90" s="245" t="s">
        <v>253</v>
      </c>
      <c r="L90" s="245"/>
      <c r="M90" s="245"/>
      <c r="N90" s="231" t="s">
        <v>286</v>
      </c>
      <c r="O90" s="232"/>
      <c r="P90" s="244"/>
      <c r="Q90" s="125" t="s">
        <v>754</v>
      </c>
      <c r="R90" s="490"/>
      <c r="S90" s="491"/>
    </row>
    <row r="91" spans="1:19" ht="18" customHeight="1" x14ac:dyDescent="0.35">
      <c r="A91" s="6">
        <v>40</v>
      </c>
      <c r="B91" s="246" t="s">
        <v>255</v>
      </c>
      <c r="C91" s="247"/>
      <c r="D91" s="247"/>
      <c r="E91" s="284" t="s">
        <v>288</v>
      </c>
      <c r="F91" s="284"/>
      <c r="G91" s="284"/>
      <c r="H91" s="284"/>
      <c r="I91" s="284"/>
      <c r="J91" s="284"/>
      <c r="K91" s="247" t="s">
        <v>255</v>
      </c>
      <c r="L91" s="247"/>
      <c r="M91" s="247"/>
      <c r="N91" s="285" t="s">
        <v>290</v>
      </c>
      <c r="O91" s="286"/>
      <c r="P91" s="286"/>
      <c r="Q91" s="286"/>
      <c r="R91" s="286"/>
      <c r="S91" s="287"/>
    </row>
    <row r="92" spans="1:19" ht="18" customHeight="1" thickBot="1" x14ac:dyDescent="0.4">
      <c r="A92" s="6">
        <v>41</v>
      </c>
      <c r="B92" s="452" t="s">
        <v>271</v>
      </c>
      <c r="C92" s="453"/>
      <c r="D92" s="453"/>
      <c r="E92" s="454" t="s">
        <v>335</v>
      </c>
      <c r="F92" s="454"/>
      <c r="G92" s="454"/>
      <c r="H92" s="454" t="s">
        <v>339</v>
      </c>
      <c r="I92" s="454"/>
      <c r="J92" s="454"/>
      <c r="K92" s="453" t="s">
        <v>271</v>
      </c>
      <c r="L92" s="453"/>
      <c r="M92" s="453"/>
      <c r="N92" s="455" t="s">
        <v>336</v>
      </c>
      <c r="O92" s="449"/>
      <c r="P92" s="449"/>
      <c r="Q92" s="449" t="s">
        <v>340</v>
      </c>
      <c r="R92" s="449"/>
      <c r="S92" s="450"/>
    </row>
    <row r="93" spans="1:19" ht="18" customHeight="1" thickTop="1" x14ac:dyDescent="0.35">
      <c r="A93" s="74">
        <v>42</v>
      </c>
      <c r="B93" s="241" t="s">
        <v>253</v>
      </c>
      <c r="C93" s="242"/>
      <c r="D93" s="243"/>
      <c r="E93" s="231" t="s">
        <v>287</v>
      </c>
      <c r="F93" s="232"/>
      <c r="G93" s="244"/>
      <c r="H93" s="125" t="s">
        <v>754</v>
      </c>
      <c r="I93" s="492"/>
      <c r="J93" s="493"/>
      <c r="K93" s="245" t="s">
        <v>253</v>
      </c>
      <c r="L93" s="245"/>
      <c r="M93" s="245"/>
      <c r="N93" s="231" t="s">
        <v>567</v>
      </c>
      <c r="O93" s="232"/>
      <c r="P93" s="244"/>
      <c r="Q93" s="125" t="s">
        <v>754</v>
      </c>
      <c r="R93" s="490"/>
      <c r="S93" s="491"/>
    </row>
    <row r="94" spans="1:19" ht="18" customHeight="1" x14ac:dyDescent="0.35">
      <c r="A94" s="6">
        <v>43</v>
      </c>
      <c r="B94" s="246" t="s">
        <v>255</v>
      </c>
      <c r="C94" s="247"/>
      <c r="D94" s="247"/>
      <c r="E94" s="284" t="s">
        <v>697</v>
      </c>
      <c r="F94" s="284"/>
      <c r="G94" s="284"/>
      <c r="H94" s="284"/>
      <c r="I94" s="284"/>
      <c r="J94" s="284"/>
      <c r="K94" s="247" t="s">
        <v>255</v>
      </c>
      <c r="L94" s="247"/>
      <c r="M94" s="247"/>
      <c r="N94" s="285" t="s">
        <v>688</v>
      </c>
      <c r="O94" s="286"/>
      <c r="P94" s="286"/>
      <c r="Q94" s="286"/>
      <c r="R94" s="286"/>
      <c r="S94" s="287"/>
    </row>
    <row r="95" spans="1:19" ht="18" customHeight="1" thickBot="1" x14ac:dyDescent="0.4">
      <c r="A95" s="6">
        <v>44</v>
      </c>
      <c r="B95" s="452" t="s">
        <v>271</v>
      </c>
      <c r="C95" s="453"/>
      <c r="D95" s="453"/>
      <c r="E95" s="454" t="s">
        <v>337</v>
      </c>
      <c r="F95" s="454"/>
      <c r="G95" s="454"/>
      <c r="H95" s="454" t="s">
        <v>341</v>
      </c>
      <c r="I95" s="454"/>
      <c r="J95" s="454"/>
      <c r="K95" s="453" t="s">
        <v>271</v>
      </c>
      <c r="L95" s="453"/>
      <c r="M95" s="453"/>
      <c r="N95" s="455" t="s">
        <v>698</v>
      </c>
      <c r="O95" s="449"/>
      <c r="P95" s="449"/>
      <c r="Q95" s="449" t="s">
        <v>699</v>
      </c>
      <c r="R95" s="449"/>
      <c r="S95" s="450"/>
    </row>
    <row r="96" spans="1:19" ht="18" customHeight="1" thickTop="1" x14ac:dyDescent="0.35">
      <c r="A96" s="74">
        <v>45</v>
      </c>
      <c r="B96" s="446" t="s">
        <v>247</v>
      </c>
      <c r="C96" s="235"/>
      <c r="D96" s="235"/>
      <c r="E96" s="235"/>
      <c r="F96" s="235"/>
      <c r="G96" s="235"/>
      <c r="H96" s="235"/>
      <c r="I96" s="235"/>
      <c r="J96" s="235"/>
      <c r="K96" s="235"/>
      <c r="L96" s="235"/>
      <c r="M96" s="235"/>
      <c r="N96" s="235"/>
      <c r="O96" s="235"/>
      <c r="P96" s="235"/>
      <c r="Q96" s="235"/>
      <c r="R96" s="235"/>
      <c r="S96" s="447"/>
    </row>
    <row r="97" spans="1:19" ht="18.5" thickBot="1" x14ac:dyDescent="0.4">
      <c r="A97" s="6">
        <v>46</v>
      </c>
      <c r="B97" s="405" t="s">
        <v>261</v>
      </c>
      <c r="C97" s="405"/>
      <c r="D97" s="405"/>
      <c r="E97" s="406" t="s">
        <v>259</v>
      </c>
      <c r="F97" s="406"/>
      <c r="G97" s="406"/>
      <c r="H97" s="405" t="s">
        <v>232</v>
      </c>
      <c r="I97" s="405"/>
      <c r="J97" s="406" t="s">
        <v>264</v>
      </c>
      <c r="K97" s="406"/>
      <c r="L97" s="405" t="s">
        <v>280</v>
      </c>
      <c r="M97" s="405"/>
      <c r="N97" s="406" t="s">
        <v>260</v>
      </c>
      <c r="O97" s="406"/>
      <c r="P97" s="405" t="s">
        <v>281</v>
      </c>
      <c r="Q97" s="405"/>
      <c r="R97" s="406" t="s">
        <v>279</v>
      </c>
      <c r="S97" s="406"/>
    </row>
    <row r="98" spans="1:19" ht="18" customHeight="1" thickTop="1" x14ac:dyDescent="0.35">
      <c r="A98" s="6">
        <v>47</v>
      </c>
      <c r="B98" s="241" t="s">
        <v>253</v>
      </c>
      <c r="C98" s="242"/>
      <c r="D98" s="243"/>
      <c r="E98" s="231" t="s">
        <v>267</v>
      </c>
      <c r="F98" s="232"/>
      <c r="G98" s="244"/>
      <c r="H98" s="125" t="s">
        <v>754</v>
      </c>
      <c r="I98" s="492"/>
      <c r="J98" s="493"/>
      <c r="K98" s="245" t="s">
        <v>253</v>
      </c>
      <c r="L98" s="245"/>
      <c r="M98" s="245"/>
      <c r="N98" s="231" t="s">
        <v>268</v>
      </c>
      <c r="O98" s="232"/>
      <c r="P98" s="244"/>
      <c r="Q98" s="125" t="s">
        <v>754</v>
      </c>
      <c r="R98" s="490"/>
      <c r="S98" s="491"/>
    </row>
    <row r="99" spans="1:19" ht="18" customHeight="1" x14ac:dyDescent="0.35">
      <c r="A99" s="74">
        <v>48</v>
      </c>
      <c r="B99" s="246" t="s">
        <v>255</v>
      </c>
      <c r="C99" s="247"/>
      <c r="D99" s="247"/>
      <c r="E99" s="284" t="s">
        <v>269</v>
      </c>
      <c r="F99" s="284"/>
      <c r="G99" s="284"/>
      <c r="H99" s="284"/>
      <c r="I99" s="284"/>
      <c r="J99" s="284"/>
      <c r="K99" s="247" t="s">
        <v>255</v>
      </c>
      <c r="L99" s="247"/>
      <c r="M99" s="247"/>
      <c r="N99" s="285" t="s">
        <v>270</v>
      </c>
      <c r="O99" s="286"/>
      <c r="P99" s="286"/>
      <c r="Q99" s="286"/>
      <c r="R99" s="286"/>
      <c r="S99" s="287"/>
    </row>
    <row r="100" spans="1:19" ht="18.5" thickBot="1" x14ac:dyDescent="0.4">
      <c r="A100" s="6">
        <v>49</v>
      </c>
      <c r="B100" s="452" t="s">
        <v>271</v>
      </c>
      <c r="C100" s="453"/>
      <c r="D100" s="453"/>
      <c r="E100" s="454" t="s">
        <v>342</v>
      </c>
      <c r="F100" s="454"/>
      <c r="G100" s="454"/>
      <c r="H100" s="454" t="s">
        <v>345</v>
      </c>
      <c r="I100" s="454"/>
      <c r="J100" s="454"/>
      <c r="K100" s="453" t="s">
        <v>271</v>
      </c>
      <c r="L100" s="453"/>
      <c r="M100" s="453"/>
      <c r="N100" s="455" t="s">
        <v>343</v>
      </c>
      <c r="O100" s="449"/>
      <c r="P100" s="449"/>
      <c r="Q100" s="449" t="s">
        <v>346</v>
      </c>
      <c r="R100" s="449"/>
      <c r="S100" s="450"/>
    </row>
    <row r="101" spans="1:19" ht="18" customHeight="1" thickTop="1" x14ac:dyDescent="0.35">
      <c r="A101" s="6">
        <v>50</v>
      </c>
      <c r="B101" s="241" t="s">
        <v>253</v>
      </c>
      <c r="C101" s="242"/>
      <c r="D101" s="243"/>
      <c r="E101" s="231" t="s">
        <v>265</v>
      </c>
      <c r="F101" s="232"/>
      <c r="G101" s="244"/>
      <c r="H101" s="125" t="s">
        <v>754</v>
      </c>
      <c r="I101" s="492"/>
      <c r="J101" s="493"/>
      <c r="K101" s="245" t="s">
        <v>253</v>
      </c>
      <c r="L101" s="245"/>
      <c r="M101" s="245"/>
      <c r="N101" s="231"/>
      <c r="O101" s="232"/>
      <c r="P101" s="232"/>
      <c r="Q101" s="232"/>
      <c r="R101" s="232"/>
      <c r="S101" s="233"/>
    </row>
    <row r="102" spans="1:19" ht="18" customHeight="1" x14ac:dyDescent="0.35">
      <c r="A102" s="74">
        <v>51</v>
      </c>
      <c r="B102" s="246" t="s">
        <v>255</v>
      </c>
      <c r="C102" s="247"/>
      <c r="D102" s="247"/>
      <c r="E102" s="284" t="s">
        <v>266</v>
      </c>
      <c r="F102" s="284"/>
      <c r="G102" s="284"/>
      <c r="H102" s="284"/>
      <c r="I102" s="284"/>
      <c r="J102" s="284"/>
      <c r="K102" s="247" t="s">
        <v>255</v>
      </c>
      <c r="L102" s="247"/>
      <c r="M102" s="247"/>
      <c r="N102" s="285"/>
      <c r="O102" s="286"/>
      <c r="P102" s="286"/>
      <c r="Q102" s="286"/>
      <c r="R102" s="286"/>
      <c r="S102" s="287"/>
    </row>
    <row r="103" spans="1:19" ht="18" customHeight="1" thickBot="1" x14ac:dyDescent="0.4">
      <c r="A103" s="6">
        <v>52</v>
      </c>
      <c r="B103" s="452" t="s">
        <v>271</v>
      </c>
      <c r="C103" s="453"/>
      <c r="D103" s="453"/>
      <c r="E103" s="454" t="s">
        <v>344</v>
      </c>
      <c r="F103" s="454"/>
      <c r="G103" s="454"/>
      <c r="H103" s="454" t="s">
        <v>347</v>
      </c>
      <c r="I103" s="454"/>
      <c r="J103" s="454"/>
      <c r="K103" s="453" t="s">
        <v>271</v>
      </c>
      <c r="L103" s="453"/>
      <c r="M103" s="453"/>
      <c r="N103" s="455"/>
      <c r="O103" s="449"/>
      <c r="P103" s="449"/>
      <c r="Q103" s="449"/>
      <c r="R103" s="449"/>
      <c r="S103" s="450"/>
    </row>
    <row r="104" spans="1:19" ht="15" thickTop="1" x14ac:dyDescent="0.35"/>
    <row r="105" spans="1:19" ht="18" x14ac:dyDescent="0.35">
      <c r="A105" s="6">
        <v>3</v>
      </c>
      <c r="B105" s="446" t="s">
        <v>248</v>
      </c>
      <c r="C105" s="235"/>
      <c r="D105" s="235"/>
      <c r="E105" s="235"/>
      <c r="F105" s="235"/>
      <c r="G105" s="235"/>
      <c r="H105" s="235"/>
      <c r="I105" s="235"/>
      <c r="J105" s="235"/>
      <c r="K105" s="235"/>
      <c r="L105" s="235"/>
      <c r="M105" s="235"/>
      <c r="N105" s="235"/>
      <c r="O105" s="235"/>
      <c r="P105" s="235"/>
      <c r="Q105" s="235"/>
      <c r="R105" s="235"/>
      <c r="S105" s="447"/>
    </row>
    <row r="106" spans="1:19" ht="18" customHeight="1" thickBot="1" x14ac:dyDescent="0.4">
      <c r="A106" s="6">
        <v>4</v>
      </c>
      <c r="B106" s="238" t="s">
        <v>261</v>
      </c>
      <c r="C106" s="238"/>
      <c r="D106" s="238"/>
      <c r="E106" s="239" t="s">
        <v>259</v>
      </c>
      <c r="F106" s="239"/>
      <c r="G106" s="239"/>
      <c r="H106" s="238" t="s">
        <v>232</v>
      </c>
      <c r="I106" s="238"/>
      <c r="J106" s="239" t="s">
        <v>264</v>
      </c>
      <c r="K106" s="239"/>
      <c r="L106" s="238" t="s">
        <v>280</v>
      </c>
      <c r="M106" s="238"/>
      <c r="N106" s="239" t="s">
        <v>260</v>
      </c>
      <c r="O106" s="239"/>
      <c r="P106" s="238" t="s">
        <v>281</v>
      </c>
      <c r="Q106" s="238"/>
      <c r="R106" s="239" t="s">
        <v>279</v>
      </c>
      <c r="S106" s="239"/>
    </row>
    <row r="107" spans="1:19" ht="18" customHeight="1" thickTop="1" x14ac:dyDescent="0.35">
      <c r="A107" s="6">
        <v>5</v>
      </c>
      <c r="B107" s="241" t="s">
        <v>253</v>
      </c>
      <c r="C107" s="242"/>
      <c r="D107" s="243"/>
      <c r="E107" s="231" t="s">
        <v>272</v>
      </c>
      <c r="F107" s="232"/>
      <c r="G107" s="244"/>
      <c r="H107" s="125" t="s">
        <v>754</v>
      </c>
      <c r="I107" s="492"/>
      <c r="J107" s="493"/>
      <c r="K107" s="245" t="s">
        <v>253</v>
      </c>
      <c r="L107" s="245"/>
      <c r="M107" s="245"/>
      <c r="N107" s="231" t="s">
        <v>273</v>
      </c>
      <c r="O107" s="232"/>
      <c r="P107" s="244"/>
      <c r="Q107" s="125" t="s">
        <v>754</v>
      </c>
      <c r="R107" s="490"/>
      <c r="S107" s="491"/>
    </row>
    <row r="108" spans="1:19" ht="18" customHeight="1" x14ac:dyDescent="0.35">
      <c r="A108" s="6">
        <v>6</v>
      </c>
      <c r="B108" s="246" t="s">
        <v>255</v>
      </c>
      <c r="C108" s="247"/>
      <c r="D108" s="247"/>
      <c r="E108" s="284" t="s">
        <v>700</v>
      </c>
      <c r="F108" s="284"/>
      <c r="G108" s="284"/>
      <c r="H108" s="284"/>
      <c r="I108" s="284"/>
      <c r="J108" s="284"/>
      <c r="K108" s="247" t="s">
        <v>255</v>
      </c>
      <c r="L108" s="247"/>
      <c r="M108" s="247"/>
      <c r="N108" s="285" t="s">
        <v>703</v>
      </c>
      <c r="O108" s="286"/>
      <c r="P108" s="286"/>
      <c r="Q108" s="286"/>
      <c r="R108" s="286"/>
      <c r="S108" s="287"/>
    </row>
    <row r="109" spans="1:19" ht="18" customHeight="1" thickBot="1" x14ac:dyDescent="0.4">
      <c r="A109" s="6">
        <v>7</v>
      </c>
      <c r="B109" s="452" t="s">
        <v>271</v>
      </c>
      <c r="C109" s="453"/>
      <c r="D109" s="453"/>
      <c r="E109" s="454" t="s">
        <v>701</v>
      </c>
      <c r="F109" s="454"/>
      <c r="G109" s="454"/>
      <c r="H109" s="454" t="s">
        <v>702</v>
      </c>
      <c r="I109" s="454"/>
      <c r="J109" s="454"/>
      <c r="K109" s="453" t="s">
        <v>271</v>
      </c>
      <c r="L109" s="453"/>
      <c r="M109" s="453"/>
      <c r="N109" s="455" t="s">
        <v>704</v>
      </c>
      <c r="O109" s="449"/>
      <c r="P109" s="449"/>
      <c r="Q109" s="449" t="s">
        <v>705</v>
      </c>
      <c r="R109" s="449"/>
      <c r="S109" s="450"/>
    </row>
    <row r="110" spans="1:19" ht="18" customHeight="1" thickTop="1" x14ac:dyDescent="0.35">
      <c r="A110" s="6">
        <v>8</v>
      </c>
      <c r="B110" s="241" t="s">
        <v>253</v>
      </c>
      <c r="C110" s="242"/>
      <c r="D110" s="243"/>
      <c r="E110" s="231" t="s">
        <v>274</v>
      </c>
      <c r="F110" s="232"/>
      <c r="G110" s="244"/>
      <c r="H110" s="125" t="s">
        <v>754</v>
      </c>
      <c r="I110" s="492"/>
      <c r="J110" s="493"/>
      <c r="K110" s="245" t="s">
        <v>253</v>
      </c>
      <c r="L110" s="245"/>
      <c r="M110" s="245"/>
      <c r="N110" s="231" t="s">
        <v>275</v>
      </c>
      <c r="O110" s="232"/>
      <c r="P110" s="244"/>
      <c r="Q110" s="125" t="s">
        <v>754</v>
      </c>
      <c r="R110" s="490"/>
      <c r="S110" s="491"/>
    </row>
    <row r="111" spans="1:19" ht="18" customHeight="1" x14ac:dyDescent="0.35">
      <c r="A111" s="6">
        <v>9</v>
      </c>
      <c r="B111" s="246" t="s">
        <v>255</v>
      </c>
      <c r="C111" s="247"/>
      <c r="D111" s="247"/>
      <c r="E111" s="284" t="s">
        <v>706</v>
      </c>
      <c r="F111" s="284"/>
      <c r="G111" s="284"/>
      <c r="H111" s="284"/>
      <c r="I111" s="284"/>
      <c r="J111" s="284"/>
      <c r="K111" s="247" t="s">
        <v>255</v>
      </c>
      <c r="L111" s="247"/>
      <c r="M111" s="247"/>
      <c r="N111" s="285" t="s">
        <v>709</v>
      </c>
      <c r="O111" s="286"/>
      <c r="P111" s="286"/>
      <c r="Q111" s="286"/>
      <c r="R111" s="286"/>
      <c r="S111" s="287"/>
    </row>
    <row r="112" spans="1:19" ht="18" customHeight="1" thickBot="1" x14ac:dyDescent="0.4">
      <c r="A112" s="6">
        <v>10</v>
      </c>
      <c r="B112" s="452" t="s">
        <v>271</v>
      </c>
      <c r="C112" s="453"/>
      <c r="D112" s="453"/>
      <c r="E112" s="454" t="s">
        <v>707</v>
      </c>
      <c r="F112" s="454"/>
      <c r="G112" s="454"/>
      <c r="H112" s="454" t="s">
        <v>708</v>
      </c>
      <c r="I112" s="454"/>
      <c r="J112" s="454"/>
      <c r="K112" s="453" t="s">
        <v>271</v>
      </c>
      <c r="L112" s="453"/>
      <c r="M112" s="453"/>
      <c r="N112" s="455" t="s">
        <v>710</v>
      </c>
      <c r="O112" s="449"/>
      <c r="P112" s="449"/>
      <c r="Q112" s="449" t="s">
        <v>711</v>
      </c>
      <c r="R112" s="449"/>
      <c r="S112" s="450"/>
    </row>
    <row r="113" spans="1:19" ht="18" customHeight="1" thickTop="1" x14ac:dyDescent="0.35">
      <c r="A113" s="6">
        <v>11</v>
      </c>
      <c r="B113" s="241" t="s">
        <v>253</v>
      </c>
      <c r="C113" s="242"/>
      <c r="D113" s="243"/>
      <c r="E113" s="231" t="s">
        <v>276</v>
      </c>
      <c r="F113" s="232"/>
      <c r="G113" s="244"/>
      <c r="H113" s="125" t="s">
        <v>754</v>
      </c>
      <c r="I113" s="492"/>
      <c r="J113" s="493"/>
      <c r="K113" s="245"/>
      <c r="L113" s="245"/>
      <c r="M113" s="245"/>
      <c r="N113" s="231"/>
      <c r="O113" s="232"/>
      <c r="P113" s="244"/>
      <c r="Q113" s="125" t="s">
        <v>754</v>
      </c>
      <c r="R113" s="490"/>
      <c r="S113" s="491"/>
    </row>
    <row r="114" spans="1:19" ht="18" customHeight="1" x14ac:dyDescent="0.35">
      <c r="A114" s="6">
        <v>12</v>
      </c>
      <c r="B114" s="246" t="s">
        <v>255</v>
      </c>
      <c r="C114" s="247"/>
      <c r="D114" s="247"/>
      <c r="E114" s="284" t="s">
        <v>706</v>
      </c>
      <c r="F114" s="284"/>
      <c r="G114" s="284"/>
      <c r="H114" s="284"/>
      <c r="I114" s="284"/>
      <c r="J114" s="284"/>
      <c r="K114" s="247"/>
      <c r="L114" s="247"/>
      <c r="M114" s="247"/>
      <c r="N114" s="285"/>
      <c r="O114" s="286"/>
      <c r="P114" s="286"/>
      <c r="Q114" s="286"/>
      <c r="R114" s="286"/>
      <c r="S114" s="287"/>
    </row>
    <row r="115" spans="1:19" ht="18" customHeight="1" thickBot="1" x14ac:dyDescent="0.4">
      <c r="A115" s="6">
        <v>13</v>
      </c>
      <c r="B115" s="452" t="s">
        <v>271</v>
      </c>
      <c r="C115" s="453"/>
      <c r="D115" s="453"/>
      <c r="E115" s="454" t="s">
        <v>712</v>
      </c>
      <c r="F115" s="454"/>
      <c r="G115" s="454"/>
      <c r="H115" s="454" t="s">
        <v>713</v>
      </c>
      <c r="I115" s="454"/>
      <c r="J115" s="454"/>
      <c r="K115" s="453"/>
      <c r="L115" s="453"/>
      <c r="M115" s="453"/>
      <c r="N115" s="455"/>
      <c r="O115" s="449"/>
      <c r="P115" s="449"/>
      <c r="Q115" s="449"/>
      <c r="R115" s="449"/>
      <c r="S115" s="450"/>
    </row>
    <row r="116" spans="1:19" ht="18" customHeight="1" thickTop="1" x14ac:dyDescent="0.35">
      <c r="A116" s="6">
        <v>14</v>
      </c>
      <c r="B116" s="446" t="s">
        <v>250</v>
      </c>
      <c r="C116" s="235"/>
      <c r="D116" s="235"/>
      <c r="E116" s="235"/>
      <c r="F116" s="235"/>
      <c r="G116" s="235"/>
      <c r="H116" s="235"/>
      <c r="I116" s="235"/>
      <c r="J116" s="235"/>
      <c r="K116" s="235"/>
      <c r="L116" s="235"/>
      <c r="M116" s="235"/>
      <c r="N116" s="235"/>
      <c r="O116" s="235"/>
      <c r="P116" s="235"/>
      <c r="Q116" s="235"/>
      <c r="R116" s="235"/>
      <c r="S116" s="447"/>
    </row>
    <row r="117" spans="1:19" ht="18" customHeight="1" thickBot="1" x14ac:dyDescent="0.4">
      <c r="A117" s="6">
        <v>15</v>
      </c>
      <c r="B117" s="238" t="s">
        <v>261</v>
      </c>
      <c r="C117" s="238"/>
      <c r="D117" s="238"/>
      <c r="E117" s="239" t="s">
        <v>259</v>
      </c>
      <c r="F117" s="239"/>
      <c r="G117" s="239"/>
      <c r="H117" s="238" t="s">
        <v>232</v>
      </c>
      <c r="I117" s="238"/>
      <c r="J117" s="239" t="s">
        <v>264</v>
      </c>
      <c r="K117" s="239"/>
      <c r="L117" s="238" t="s">
        <v>280</v>
      </c>
      <c r="M117" s="238"/>
      <c r="N117" s="239" t="s">
        <v>260</v>
      </c>
      <c r="O117" s="239"/>
      <c r="P117" s="238" t="s">
        <v>281</v>
      </c>
      <c r="Q117" s="238"/>
      <c r="R117" s="239" t="s">
        <v>279</v>
      </c>
      <c r="S117" s="239"/>
    </row>
    <row r="118" spans="1:19" ht="18" customHeight="1" thickTop="1" x14ac:dyDescent="0.35">
      <c r="A118" s="6">
        <v>16</v>
      </c>
      <c r="B118" s="241" t="s">
        <v>253</v>
      </c>
      <c r="C118" s="242"/>
      <c r="D118" s="243"/>
      <c r="E118" s="231" t="s">
        <v>252</v>
      </c>
      <c r="F118" s="232"/>
      <c r="G118" s="244"/>
      <c r="H118" s="125" t="s">
        <v>754</v>
      </c>
      <c r="I118" s="492"/>
      <c r="J118" s="493"/>
      <c r="K118" s="245" t="s">
        <v>253</v>
      </c>
      <c r="L118" s="245"/>
      <c r="M118" s="245"/>
      <c r="N118" s="231" t="s">
        <v>568</v>
      </c>
      <c r="O118" s="232"/>
      <c r="P118" s="244"/>
      <c r="Q118" s="125" t="s">
        <v>754</v>
      </c>
      <c r="R118" s="490"/>
      <c r="S118" s="491"/>
    </row>
    <row r="119" spans="1:19" ht="18" x14ac:dyDescent="0.35">
      <c r="A119" s="6">
        <v>17</v>
      </c>
      <c r="B119" s="246" t="s">
        <v>255</v>
      </c>
      <c r="C119" s="247"/>
      <c r="D119" s="247"/>
      <c r="E119" s="284" t="s">
        <v>289</v>
      </c>
      <c r="F119" s="284"/>
      <c r="G119" s="284"/>
      <c r="H119" s="284"/>
      <c r="I119" s="284"/>
      <c r="J119" s="284"/>
      <c r="K119" s="247" t="s">
        <v>255</v>
      </c>
      <c r="L119" s="247"/>
      <c r="M119" s="247"/>
      <c r="N119" s="285" t="s">
        <v>714</v>
      </c>
      <c r="O119" s="286"/>
      <c r="P119" s="286"/>
      <c r="Q119" s="286"/>
      <c r="R119" s="286"/>
      <c r="S119" s="287"/>
    </row>
    <row r="120" spans="1:19" ht="18" customHeight="1" thickBot="1" x14ac:dyDescent="0.4">
      <c r="A120" s="6">
        <v>18</v>
      </c>
      <c r="B120" s="452" t="s">
        <v>271</v>
      </c>
      <c r="C120" s="453"/>
      <c r="D120" s="453"/>
      <c r="E120" s="454" t="s">
        <v>348</v>
      </c>
      <c r="F120" s="454"/>
      <c r="G120" s="454"/>
      <c r="H120" s="454" t="s">
        <v>349</v>
      </c>
      <c r="I120" s="454"/>
      <c r="J120" s="454"/>
      <c r="K120" s="453" t="s">
        <v>271</v>
      </c>
      <c r="L120" s="453"/>
      <c r="M120" s="453"/>
      <c r="N120" s="455" t="s">
        <v>715</v>
      </c>
      <c r="O120" s="449"/>
      <c r="P120" s="449"/>
      <c r="Q120" s="449" t="s">
        <v>716</v>
      </c>
      <c r="R120" s="449"/>
      <c r="S120" s="450"/>
    </row>
    <row r="121" spans="1:19" ht="18" customHeight="1" thickTop="1" x14ac:dyDescent="0.35">
      <c r="A121" s="6">
        <v>19</v>
      </c>
      <c r="B121" s="241" t="s">
        <v>253</v>
      </c>
      <c r="C121" s="242"/>
      <c r="D121" s="243"/>
      <c r="E121" s="231" t="s">
        <v>569</v>
      </c>
      <c r="F121" s="232"/>
      <c r="G121" s="244"/>
      <c r="H121" s="125" t="s">
        <v>754</v>
      </c>
      <c r="I121" s="492"/>
      <c r="J121" s="493"/>
      <c r="K121" s="245" t="s">
        <v>253</v>
      </c>
      <c r="L121" s="245"/>
      <c r="M121" s="245"/>
      <c r="N121" s="231" t="s">
        <v>570</v>
      </c>
      <c r="O121" s="232"/>
      <c r="P121" s="244"/>
      <c r="Q121" s="125" t="s">
        <v>754</v>
      </c>
      <c r="R121" s="490"/>
      <c r="S121" s="491"/>
    </row>
    <row r="122" spans="1:19" ht="18" x14ac:dyDescent="0.35">
      <c r="A122" s="6">
        <v>20</v>
      </c>
      <c r="B122" s="246" t="s">
        <v>255</v>
      </c>
      <c r="C122" s="247"/>
      <c r="D122" s="247"/>
      <c r="E122" s="284" t="s">
        <v>717</v>
      </c>
      <c r="F122" s="284"/>
      <c r="G122" s="284"/>
      <c r="H122" s="284"/>
      <c r="I122" s="284"/>
      <c r="J122" s="284"/>
      <c r="K122" s="247" t="s">
        <v>255</v>
      </c>
      <c r="L122" s="247"/>
      <c r="M122" s="247"/>
      <c r="N122" s="285" t="s">
        <v>720</v>
      </c>
      <c r="O122" s="286"/>
      <c r="P122" s="286"/>
      <c r="Q122" s="286"/>
      <c r="R122" s="286"/>
      <c r="S122" s="287"/>
    </row>
    <row r="123" spans="1:19" ht="18" customHeight="1" thickBot="1" x14ac:dyDescent="0.4">
      <c r="A123" s="6">
        <v>21</v>
      </c>
      <c r="B123" s="452" t="s">
        <v>271</v>
      </c>
      <c r="C123" s="453"/>
      <c r="D123" s="453"/>
      <c r="E123" s="454" t="s">
        <v>718</v>
      </c>
      <c r="F123" s="454"/>
      <c r="G123" s="454"/>
      <c r="H123" s="454" t="s">
        <v>719</v>
      </c>
      <c r="I123" s="454"/>
      <c r="J123" s="454"/>
      <c r="K123" s="453" t="s">
        <v>271</v>
      </c>
      <c r="L123" s="453"/>
      <c r="M123" s="453"/>
      <c r="N123" s="455" t="s">
        <v>721</v>
      </c>
      <c r="O123" s="449"/>
      <c r="P123" s="449"/>
      <c r="Q123" s="449" t="s">
        <v>722</v>
      </c>
      <c r="R123" s="449"/>
      <c r="S123" s="450"/>
    </row>
    <row r="124" spans="1:19" ht="18" customHeight="1" thickTop="1" x14ac:dyDescent="0.35">
      <c r="A124" s="6">
        <v>22</v>
      </c>
      <c r="B124" s="446" t="s">
        <v>527</v>
      </c>
      <c r="C124" s="235"/>
      <c r="D124" s="235"/>
      <c r="E124" s="235"/>
      <c r="F124" s="235"/>
      <c r="G124" s="235"/>
      <c r="H124" s="235"/>
      <c r="I124" s="235"/>
      <c r="J124" s="235"/>
      <c r="K124" s="235"/>
      <c r="L124" s="235"/>
      <c r="M124" s="235"/>
      <c r="N124" s="235"/>
      <c r="O124" s="235"/>
      <c r="P124" s="235"/>
      <c r="Q124" s="235"/>
      <c r="R124" s="235"/>
      <c r="S124" s="447"/>
    </row>
    <row r="125" spans="1:19" ht="18.5" thickBot="1" x14ac:dyDescent="0.4">
      <c r="A125" s="6">
        <v>23</v>
      </c>
      <c r="B125" s="238" t="s">
        <v>261</v>
      </c>
      <c r="C125" s="238"/>
      <c r="D125" s="238"/>
      <c r="E125" s="239" t="s">
        <v>259</v>
      </c>
      <c r="F125" s="239"/>
      <c r="G125" s="239"/>
      <c r="H125" s="238" t="s">
        <v>232</v>
      </c>
      <c r="I125" s="238"/>
      <c r="J125" s="239" t="s">
        <v>258</v>
      </c>
      <c r="K125" s="239"/>
      <c r="L125" s="238" t="s">
        <v>280</v>
      </c>
      <c r="M125" s="238"/>
      <c r="N125" s="239" t="s">
        <v>528</v>
      </c>
      <c r="O125" s="239"/>
      <c r="P125" s="238" t="s">
        <v>281</v>
      </c>
      <c r="Q125" s="238"/>
      <c r="R125" s="239"/>
      <c r="S125" s="239"/>
    </row>
    <row r="126" spans="1:19" ht="18" customHeight="1" thickTop="1" x14ac:dyDescent="0.35">
      <c r="A126" s="6">
        <v>24</v>
      </c>
      <c r="B126" s="241" t="s">
        <v>253</v>
      </c>
      <c r="C126" s="242"/>
      <c r="D126" s="243"/>
      <c r="E126" s="231" t="s">
        <v>529</v>
      </c>
      <c r="F126" s="232"/>
      <c r="G126" s="244"/>
      <c r="H126" s="125" t="s">
        <v>754</v>
      </c>
      <c r="I126" s="492"/>
      <c r="J126" s="493"/>
      <c r="K126" s="245" t="s">
        <v>253</v>
      </c>
      <c r="L126" s="245"/>
      <c r="M126" s="245"/>
      <c r="N126" s="231" t="s">
        <v>530</v>
      </c>
      <c r="O126" s="232"/>
      <c r="P126" s="244"/>
      <c r="Q126" s="125" t="s">
        <v>754</v>
      </c>
      <c r="R126" s="490"/>
      <c r="S126" s="491"/>
    </row>
    <row r="127" spans="1:19" ht="18" customHeight="1" x14ac:dyDescent="0.35">
      <c r="A127" s="6">
        <v>25</v>
      </c>
      <c r="B127" s="246" t="s">
        <v>255</v>
      </c>
      <c r="C127" s="247"/>
      <c r="D127" s="247"/>
      <c r="E127" s="284" t="s">
        <v>723</v>
      </c>
      <c r="F127" s="284"/>
      <c r="G127" s="284"/>
      <c r="H127" s="284"/>
      <c r="I127" s="284"/>
      <c r="J127" s="284"/>
      <c r="K127" s="247" t="s">
        <v>255</v>
      </c>
      <c r="L127" s="247"/>
      <c r="M127" s="247"/>
      <c r="N127" s="285" t="s">
        <v>726</v>
      </c>
      <c r="O127" s="286"/>
      <c r="P127" s="286"/>
      <c r="Q127" s="286"/>
      <c r="R127" s="286"/>
      <c r="S127" s="287"/>
    </row>
    <row r="128" spans="1:19" ht="18" customHeight="1" thickBot="1" x14ac:dyDescent="0.4">
      <c r="A128" s="6">
        <v>26</v>
      </c>
      <c r="B128" s="452" t="s">
        <v>271</v>
      </c>
      <c r="C128" s="453"/>
      <c r="D128" s="453"/>
      <c r="E128" s="454" t="s">
        <v>724</v>
      </c>
      <c r="F128" s="454"/>
      <c r="G128" s="454"/>
      <c r="H128" s="454" t="s">
        <v>725</v>
      </c>
      <c r="I128" s="454"/>
      <c r="J128" s="454"/>
      <c r="K128" s="453" t="s">
        <v>271</v>
      </c>
      <c r="L128" s="453"/>
      <c r="M128" s="453"/>
      <c r="N128" s="455" t="s">
        <v>736</v>
      </c>
      <c r="O128" s="449"/>
      <c r="P128" s="449"/>
      <c r="Q128" s="449" t="s">
        <v>737</v>
      </c>
      <c r="R128" s="449"/>
      <c r="S128" s="450"/>
    </row>
    <row r="129" spans="1:19" ht="18" customHeight="1" thickTop="1" x14ac:dyDescent="0.35">
      <c r="A129" s="6">
        <v>27</v>
      </c>
      <c r="B129" s="241" t="s">
        <v>253</v>
      </c>
      <c r="C129" s="242"/>
      <c r="D129" s="243"/>
      <c r="E129" s="231" t="s">
        <v>571</v>
      </c>
      <c r="F129" s="232"/>
      <c r="G129" s="244"/>
      <c r="H129" s="125" t="s">
        <v>754</v>
      </c>
      <c r="I129" s="492"/>
      <c r="J129" s="493"/>
      <c r="K129" s="245" t="s">
        <v>253</v>
      </c>
      <c r="L129" s="245"/>
      <c r="M129" s="245"/>
      <c r="N129" s="231" t="s">
        <v>572</v>
      </c>
      <c r="O129" s="232"/>
      <c r="P129" s="244"/>
      <c r="Q129" s="125" t="s">
        <v>754</v>
      </c>
      <c r="R129" s="490"/>
      <c r="S129" s="491"/>
    </row>
    <row r="130" spans="1:19" ht="18" customHeight="1" x14ac:dyDescent="0.35">
      <c r="A130" s="6">
        <v>28</v>
      </c>
      <c r="B130" s="246" t="s">
        <v>255</v>
      </c>
      <c r="C130" s="247"/>
      <c r="D130" s="247"/>
      <c r="E130" s="284" t="s">
        <v>727</v>
      </c>
      <c r="F130" s="284"/>
      <c r="G130" s="284"/>
      <c r="H130" s="284"/>
      <c r="I130" s="284"/>
      <c r="J130" s="284"/>
      <c r="K130" s="247" t="s">
        <v>255</v>
      </c>
      <c r="L130" s="247"/>
      <c r="M130" s="247"/>
      <c r="N130" s="285" t="s">
        <v>728</v>
      </c>
      <c r="O130" s="286"/>
      <c r="P130" s="286"/>
      <c r="Q130" s="286"/>
      <c r="R130" s="286"/>
      <c r="S130" s="287"/>
    </row>
    <row r="131" spans="1:19" ht="18" customHeight="1" thickBot="1" x14ac:dyDescent="0.4">
      <c r="A131" s="6">
        <v>29</v>
      </c>
      <c r="B131" s="452" t="s">
        <v>271</v>
      </c>
      <c r="C131" s="453"/>
      <c r="D131" s="453"/>
      <c r="E131" s="454" t="s">
        <v>738</v>
      </c>
      <c r="F131" s="454"/>
      <c r="G131" s="454"/>
      <c r="H131" s="454" t="s">
        <v>739</v>
      </c>
      <c r="I131" s="454"/>
      <c r="J131" s="454"/>
      <c r="K131" s="453" t="s">
        <v>271</v>
      </c>
      <c r="L131" s="453"/>
      <c r="M131" s="453"/>
      <c r="N131" s="455" t="s">
        <v>740</v>
      </c>
      <c r="O131" s="449"/>
      <c r="P131" s="449"/>
      <c r="Q131" s="449" t="s">
        <v>741</v>
      </c>
      <c r="R131" s="449"/>
      <c r="S131" s="450"/>
    </row>
    <row r="132" spans="1:19" ht="18" customHeight="1" thickTop="1" x14ac:dyDescent="0.35">
      <c r="A132" s="6">
        <v>30</v>
      </c>
      <c r="B132" s="241" t="s">
        <v>253</v>
      </c>
      <c r="C132" s="242"/>
      <c r="D132" s="243"/>
      <c r="E132" s="231" t="s">
        <v>573</v>
      </c>
      <c r="F132" s="232"/>
      <c r="G132" s="244"/>
      <c r="H132" s="125" t="s">
        <v>754</v>
      </c>
      <c r="I132" s="492"/>
      <c r="J132" s="493"/>
      <c r="K132" s="245" t="s">
        <v>253</v>
      </c>
      <c r="L132" s="245"/>
      <c r="M132" s="245"/>
      <c r="N132" s="231" t="s">
        <v>574</v>
      </c>
      <c r="O132" s="232"/>
      <c r="P132" s="244"/>
      <c r="Q132" s="125" t="s">
        <v>754</v>
      </c>
      <c r="R132" s="490"/>
      <c r="S132" s="491"/>
    </row>
    <row r="133" spans="1:19" ht="18" customHeight="1" x14ac:dyDescent="0.35">
      <c r="A133" s="6">
        <v>31</v>
      </c>
      <c r="B133" s="246" t="s">
        <v>255</v>
      </c>
      <c r="C133" s="247"/>
      <c r="D133" s="247"/>
      <c r="E133" s="284" t="s">
        <v>729</v>
      </c>
      <c r="F133" s="284"/>
      <c r="G133" s="284"/>
      <c r="H133" s="284"/>
      <c r="I133" s="284"/>
      <c r="J133" s="284"/>
      <c r="K133" s="247" t="s">
        <v>255</v>
      </c>
      <c r="L133" s="247"/>
      <c r="M133" s="247"/>
      <c r="N133" s="285" t="s">
        <v>730</v>
      </c>
      <c r="O133" s="286"/>
      <c r="P133" s="286"/>
      <c r="Q133" s="286"/>
      <c r="R133" s="286"/>
      <c r="S133" s="287"/>
    </row>
    <row r="134" spans="1:19" ht="18.5" thickBot="1" x14ac:dyDescent="0.4">
      <c r="A134" s="6">
        <v>32</v>
      </c>
      <c r="B134" s="452" t="s">
        <v>271</v>
      </c>
      <c r="C134" s="453"/>
      <c r="D134" s="453"/>
      <c r="E134" s="454" t="s">
        <v>742</v>
      </c>
      <c r="F134" s="454"/>
      <c r="G134" s="454"/>
      <c r="H134" s="454" t="s">
        <v>743</v>
      </c>
      <c r="I134" s="454"/>
      <c r="J134" s="454"/>
      <c r="K134" s="453" t="s">
        <v>271</v>
      </c>
      <c r="L134" s="453"/>
      <c r="M134" s="453"/>
      <c r="N134" s="455" t="s">
        <v>744</v>
      </c>
      <c r="O134" s="449"/>
      <c r="P134" s="449"/>
      <c r="Q134" s="449" t="s">
        <v>745</v>
      </c>
      <c r="R134" s="449"/>
      <c r="S134" s="450"/>
    </row>
    <row r="135" spans="1:19" ht="18.5" thickTop="1" x14ac:dyDescent="0.35">
      <c r="A135" s="6">
        <v>33</v>
      </c>
      <c r="B135" s="241" t="s">
        <v>253</v>
      </c>
      <c r="C135" s="242"/>
      <c r="D135" s="243"/>
      <c r="E135" s="231" t="s">
        <v>575</v>
      </c>
      <c r="F135" s="232"/>
      <c r="G135" s="244"/>
      <c r="H135" s="125" t="s">
        <v>754</v>
      </c>
      <c r="I135" s="492"/>
      <c r="J135" s="493"/>
      <c r="K135" s="245" t="s">
        <v>253</v>
      </c>
      <c r="L135" s="245"/>
      <c r="M135" s="245"/>
      <c r="N135" s="231" t="s">
        <v>576</v>
      </c>
      <c r="O135" s="232"/>
      <c r="P135" s="244"/>
      <c r="Q135" s="125" t="s">
        <v>754</v>
      </c>
      <c r="R135" s="490"/>
      <c r="S135" s="491"/>
    </row>
    <row r="136" spans="1:19" ht="18" x14ac:dyDescent="0.35">
      <c r="A136" s="6">
        <v>34</v>
      </c>
      <c r="B136" s="246" t="s">
        <v>255</v>
      </c>
      <c r="C136" s="247"/>
      <c r="D136" s="247"/>
      <c r="E136" s="284" t="s">
        <v>731</v>
      </c>
      <c r="F136" s="284"/>
      <c r="G136" s="284"/>
      <c r="H136" s="284"/>
      <c r="I136" s="284"/>
      <c r="J136" s="284"/>
      <c r="K136" s="247" t="s">
        <v>255</v>
      </c>
      <c r="L136" s="247"/>
      <c r="M136" s="247"/>
      <c r="N136" s="285" t="s">
        <v>732</v>
      </c>
      <c r="O136" s="286"/>
      <c r="P136" s="286"/>
      <c r="Q136" s="286"/>
      <c r="R136" s="286"/>
      <c r="S136" s="287"/>
    </row>
    <row r="137" spans="1:19" ht="18" customHeight="1" thickBot="1" x14ac:dyDescent="0.4">
      <c r="A137" s="6">
        <v>35</v>
      </c>
      <c r="B137" s="452" t="s">
        <v>271</v>
      </c>
      <c r="C137" s="453"/>
      <c r="D137" s="453"/>
      <c r="E137" s="454" t="s">
        <v>746</v>
      </c>
      <c r="F137" s="454"/>
      <c r="G137" s="454"/>
      <c r="H137" s="454" t="s">
        <v>747</v>
      </c>
      <c r="I137" s="454"/>
      <c r="J137" s="454"/>
      <c r="K137" s="453" t="s">
        <v>271</v>
      </c>
      <c r="L137" s="453"/>
      <c r="M137" s="453"/>
      <c r="N137" s="455" t="s">
        <v>748</v>
      </c>
      <c r="O137" s="449"/>
      <c r="P137" s="449"/>
      <c r="Q137" s="449" t="s">
        <v>749</v>
      </c>
      <c r="R137" s="449"/>
      <c r="S137" s="450"/>
    </row>
    <row r="138" spans="1:19" ht="18" customHeight="1" thickTop="1" x14ac:dyDescent="0.35">
      <c r="A138" s="6">
        <v>36</v>
      </c>
      <c r="B138" s="241" t="s">
        <v>253</v>
      </c>
      <c r="C138" s="242"/>
      <c r="D138" s="243"/>
      <c r="E138" s="231" t="s">
        <v>577</v>
      </c>
      <c r="F138" s="232"/>
      <c r="G138" s="244"/>
      <c r="H138" s="125" t="s">
        <v>754</v>
      </c>
      <c r="I138" s="492"/>
      <c r="J138" s="493"/>
      <c r="K138" s="245"/>
      <c r="L138" s="245"/>
      <c r="M138" s="245"/>
      <c r="N138" s="231"/>
      <c r="O138" s="232"/>
      <c r="P138" s="244"/>
      <c r="Q138" s="125"/>
      <c r="R138" s="490"/>
      <c r="S138" s="491"/>
    </row>
    <row r="139" spans="1:19" ht="18" x14ac:dyDescent="0.35">
      <c r="A139" s="6">
        <v>37</v>
      </c>
      <c r="B139" s="246" t="s">
        <v>255</v>
      </c>
      <c r="C139" s="247"/>
      <c r="D139" s="247"/>
      <c r="E139" s="284" t="s">
        <v>733</v>
      </c>
      <c r="F139" s="284"/>
      <c r="G139" s="284"/>
      <c r="H139" s="284"/>
      <c r="I139" s="284"/>
      <c r="J139" s="284"/>
      <c r="K139" s="247"/>
      <c r="L139" s="247"/>
      <c r="M139" s="247"/>
      <c r="N139" s="285"/>
      <c r="O139" s="286"/>
      <c r="P139" s="286"/>
      <c r="Q139" s="286"/>
      <c r="R139" s="286"/>
      <c r="S139" s="287"/>
    </row>
    <row r="140" spans="1:19" ht="18.5" thickBot="1" x14ac:dyDescent="0.4">
      <c r="A140" s="6">
        <v>38</v>
      </c>
      <c r="B140" s="452" t="s">
        <v>271</v>
      </c>
      <c r="C140" s="453"/>
      <c r="D140" s="453"/>
      <c r="E140" s="454" t="s">
        <v>750</v>
      </c>
      <c r="F140" s="454"/>
      <c r="G140" s="454"/>
      <c r="H140" s="454" t="s">
        <v>751</v>
      </c>
      <c r="I140" s="454"/>
      <c r="J140" s="454"/>
      <c r="K140" s="453"/>
      <c r="L140" s="453"/>
      <c r="M140" s="453"/>
      <c r="N140" s="455"/>
      <c r="O140" s="449"/>
      <c r="P140" s="449"/>
      <c r="Q140" s="449"/>
      <c r="R140" s="449"/>
      <c r="S140" s="450"/>
    </row>
    <row r="141" spans="1:19" ht="18.5" thickTop="1" x14ac:dyDescent="0.35">
      <c r="A141" s="6">
        <v>39</v>
      </c>
      <c r="B141" s="446" t="s">
        <v>578</v>
      </c>
      <c r="C141" s="235"/>
      <c r="D141" s="235"/>
      <c r="E141" s="235"/>
      <c r="F141" s="235"/>
      <c r="G141" s="235"/>
      <c r="H141" s="235"/>
      <c r="I141" s="235"/>
      <c r="J141" s="235"/>
      <c r="K141" s="235"/>
      <c r="L141" s="235"/>
      <c r="M141" s="235"/>
      <c r="N141" s="235"/>
      <c r="O141" s="235"/>
      <c r="P141" s="235"/>
      <c r="Q141" s="235"/>
      <c r="R141" s="235"/>
      <c r="S141" s="447"/>
    </row>
    <row r="142" spans="1:19" ht="18.5" thickBot="1" x14ac:dyDescent="0.4">
      <c r="A142" s="6">
        <v>40</v>
      </c>
      <c r="B142" s="238" t="s">
        <v>261</v>
      </c>
      <c r="C142" s="238"/>
      <c r="D142" s="238"/>
      <c r="E142" s="239" t="s">
        <v>259</v>
      </c>
      <c r="F142" s="239"/>
      <c r="G142" s="239"/>
      <c r="H142" s="238" t="s">
        <v>232</v>
      </c>
      <c r="I142" s="238"/>
      <c r="J142" s="239" t="s">
        <v>258</v>
      </c>
      <c r="K142" s="239"/>
      <c r="L142" s="238" t="s">
        <v>280</v>
      </c>
      <c r="M142" s="238"/>
      <c r="N142" s="239" t="s">
        <v>528</v>
      </c>
      <c r="O142" s="239"/>
      <c r="P142" s="238" t="s">
        <v>281</v>
      </c>
      <c r="Q142" s="238"/>
      <c r="R142" s="239"/>
      <c r="S142" s="239"/>
    </row>
    <row r="143" spans="1:19" ht="18.5" thickTop="1" x14ac:dyDescent="0.35">
      <c r="A143" s="6">
        <v>41</v>
      </c>
      <c r="B143" s="241" t="s">
        <v>253</v>
      </c>
      <c r="C143" s="242"/>
      <c r="D143" s="243"/>
      <c r="E143" s="231" t="s">
        <v>734</v>
      </c>
      <c r="F143" s="232"/>
      <c r="G143" s="244"/>
      <c r="H143" s="125" t="s">
        <v>754</v>
      </c>
      <c r="I143" s="492"/>
      <c r="J143" s="493"/>
      <c r="K143" s="245"/>
      <c r="L143" s="245"/>
      <c r="M143" s="245"/>
      <c r="N143" s="231"/>
      <c r="O143" s="232"/>
      <c r="P143" s="244"/>
      <c r="Q143" s="125"/>
      <c r="R143" s="490"/>
      <c r="S143" s="491"/>
    </row>
    <row r="144" spans="1:19" ht="18" x14ac:dyDescent="0.35">
      <c r="A144" s="6">
        <v>42</v>
      </c>
      <c r="B144" s="246" t="s">
        <v>255</v>
      </c>
      <c r="C144" s="247"/>
      <c r="D144" s="247"/>
      <c r="E144" s="284" t="s">
        <v>735</v>
      </c>
      <c r="F144" s="284"/>
      <c r="G144" s="284"/>
      <c r="H144" s="284"/>
      <c r="I144" s="284"/>
      <c r="J144" s="284"/>
      <c r="K144" s="247"/>
      <c r="L144" s="247"/>
      <c r="M144" s="247"/>
      <c r="N144" s="285"/>
      <c r="O144" s="286"/>
      <c r="P144" s="286"/>
      <c r="Q144" s="286"/>
      <c r="R144" s="286"/>
      <c r="S144" s="287"/>
    </row>
    <row r="145" spans="1:19" ht="18.5" thickBot="1" x14ac:dyDescent="0.4">
      <c r="A145" s="6">
        <v>43</v>
      </c>
      <c r="B145" s="452" t="s">
        <v>271</v>
      </c>
      <c r="C145" s="453"/>
      <c r="D145" s="453"/>
      <c r="E145" s="454" t="s">
        <v>752</v>
      </c>
      <c r="F145" s="454"/>
      <c r="G145" s="454"/>
      <c r="H145" s="454" t="s">
        <v>753</v>
      </c>
      <c r="I145" s="454"/>
      <c r="J145" s="454"/>
      <c r="K145" s="453"/>
      <c r="L145" s="453"/>
      <c r="M145" s="453"/>
      <c r="N145" s="455"/>
      <c r="O145" s="449"/>
      <c r="P145" s="449"/>
      <c r="Q145" s="449"/>
      <c r="R145" s="449"/>
      <c r="S145" s="450"/>
    </row>
    <row r="146" spans="1:19" ht="15" thickTop="1" x14ac:dyDescent="0.35">
      <c r="A146" s="6">
        <v>44</v>
      </c>
    </row>
    <row r="147" spans="1:19" x14ac:dyDescent="0.35">
      <c r="A147" s="6">
        <v>45</v>
      </c>
    </row>
    <row r="148" spans="1:19" x14ac:dyDescent="0.35">
      <c r="A148" s="6">
        <v>46</v>
      </c>
    </row>
    <row r="149" spans="1:19" x14ac:dyDescent="0.35">
      <c r="A149" s="6">
        <v>47</v>
      </c>
    </row>
    <row r="150" spans="1:19" x14ac:dyDescent="0.35">
      <c r="A150" s="6">
        <v>48</v>
      </c>
    </row>
    <row r="151" spans="1:19" x14ac:dyDescent="0.35">
      <c r="A151" s="6">
        <v>49</v>
      </c>
    </row>
    <row r="152" spans="1:19" x14ac:dyDescent="0.35">
      <c r="A152" s="6">
        <v>50</v>
      </c>
    </row>
    <row r="153" spans="1:19" x14ac:dyDescent="0.35">
      <c r="A153" s="6">
        <v>51</v>
      </c>
    </row>
    <row r="154" spans="1:19" x14ac:dyDescent="0.35">
      <c r="A154" s="6">
        <v>52</v>
      </c>
    </row>
  </sheetData>
  <mergeCells count="1490"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39:J139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K134:M134"/>
    <mergeCell ref="N134:P134"/>
    <mergeCell ref="Q134:S134"/>
    <mergeCell ref="H35:J35"/>
    <mergeCell ref="N27:P27"/>
    <mergeCell ref="R27:S27"/>
    <mergeCell ref="R90:S90"/>
    <mergeCell ref="N93:P93"/>
    <mergeCell ref="R93:S93"/>
    <mergeCell ref="R21:S21"/>
    <mergeCell ref="N24:P24"/>
    <mergeCell ref="R24:S24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I10:J10"/>
    <mergeCell ref="E13:G13"/>
    <mergeCell ref="I13:J13"/>
    <mergeCell ref="E18:G18"/>
    <mergeCell ref="I18:J18"/>
    <mergeCell ref="E21:G21"/>
    <mergeCell ref="I21:J21"/>
    <mergeCell ref="L17:M17"/>
    <mergeCell ref="N17:O17"/>
    <mergeCell ref="P17:Q1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21:P121"/>
    <mergeCell ref="K132:M132"/>
    <mergeCell ref="K35:M35"/>
    <mergeCell ref="N35:P35"/>
    <mergeCell ref="Q35:S35"/>
    <mergeCell ref="K29:M29"/>
    <mergeCell ref="N29:P29"/>
    <mergeCell ref="Q29:S29"/>
    <mergeCell ref="N135:P135"/>
    <mergeCell ref="R135:S135"/>
    <mergeCell ref="N138:P138"/>
    <mergeCell ref="N133:S13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N107:P107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N98:P98"/>
    <mergeCell ref="R98:S98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N36:P36"/>
    <mergeCell ref="R36:S36"/>
    <mergeCell ref="N39:P39"/>
    <mergeCell ref="R39:S39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N30:P30"/>
    <mergeCell ref="R30:S30"/>
    <mergeCell ref="N33:P33"/>
    <mergeCell ref="R33:S33"/>
    <mergeCell ref="B40:D40"/>
    <mergeCell ref="E40:J40"/>
    <mergeCell ref="K40:M40"/>
    <mergeCell ref="N40:S40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30:D30"/>
    <mergeCell ref="K30:M30"/>
    <mergeCell ref="B31:D31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</mergeCells>
  <hyperlinks>
    <hyperlink ref="B3:S3" r:id="rId1" display="RANGE 61B" xr:uid="{00000000-0004-0000-0900-000000000000}"/>
    <hyperlink ref="B8:S8" r:id="rId2" display="RANGE 62A" xr:uid="{00000000-0004-0000-0900-000001000000}"/>
    <hyperlink ref="B16:S16" r:id="rId3" display="RANGE 62B" xr:uid="{00000000-0004-0000-0900-000002000000}"/>
    <hyperlink ref="B82:S82" r:id="rId4" display="RANGE 63B" xr:uid="{00000000-0004-0000-0900-000003000000}"/>
    <hyperlink ref="B96:S96" r:id="rId5" display="RANGE 64A" xr:uid="{00000000-0004-0000-0900-000004000000}"/>
    <hyperlink ref="B105:S105" r:id="rId6" display="RANGE 64B" xr:uid="{00000000-0004-0000-0900-000005000000}"/>
    <hyperlink ref="B116:S116" r:id="rId7" display="RANGE 64C" xr:uid="{00000000-0004-0000-0900-000006000000}"/>
    <hyperlink ref="B124:S124" r:id="rId8" display="RANGE 65C" xr:uid="{00000000-0004-0000-0900-000007000000}"/>
    <hyperlink ref="B141:S141" r:id="rId9" display="RANGE 65D" xr:uid="{00000000-0004-0000-0900-000008000000}"/>
  </hyperlinks>
  <pageMargins left="0.7" right="0.7" top="0.75" bottom="0.75" header="0.3" footer="0.3"/>
  <pageSetup paperSize="9" orientation="portrait" horizontalDpi="300" verticalDpi="0" copies="0"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BX52"/>
  <sheetViews>
    <sheetView zoomScale="60" zoomScaleNormal="60" workbookViewId="0">
      <selection activeCell="BS28" sqref="BS28:BU28"/>
    </sheetView>
  </sheetViews>
  <sheetFormatPr defaultColWidth="5.453125" defaultRowHeight="14.5" x14ac:dyDescent="0.35"/>
  <sheetData>
    <row r="2" spans="2:76" ht="18.5" thickBot="1" x14ac:dyDescent="0.4">
      <c r="B2" s="446" t="s">
        <v>246</v>
      </c>
      <c r="C2" s="235"/>
      <c r="D2" s="235"/>
      <c r="E2" s="235"/>
      <c r="F2" s="235"/>
      <c r="G2" s="235"/>
      <c r="H2" s="235"/>
      <c r="I2" s="235"/>
      <c r="J2" s="235"/>
      <c r="K2" s="235"/>
      <c r="L2" s="235"/>
      <c r="M2" s="235"/>
      <c r="N2" s="235"/>
      <c r="O2" s="235"/>
      <c r="P2" s="235"/>
      <c r="Q2" s="235"/>
      <c r="R2" s="235"/>
      <c r="S2" s="447"/>
      <c r="U2" s="402" t="s">
        <v>946</v>
      </c>
      <c r="V2" s="402"/>
      <c r="W2" s="402"/>
      <c r="X2" s="402"/>
      <c r="Y2" s="402"/>
      <c r="Z2" s="402"/>
      <c r="AA2" s="402"/>
      <c r="AB2" s="402"/>
      <c r="AC2" s="402"/>
      <c r="AD2" s="402"/>
      <c r="AE2" s="402"/>
      <c r="AF2" s="402"/>
      <c r="AG2" s="402"/>
      <c r="AH2" s="402"/>
      <c r="AI2" s="402"/>
      <c r="AJ2" s="402"/>
      <c r="AK2" s="402"/>
      <c r="AL2" s="457"/>
      <c r="AN2" s="446" t="s">
        <v>248</v>
      </c>
      <c r="AO2" s="235"/>
      <c r="AP2" s="235"/>
      <c r="AQ2" s="235"/>
      <c r="AR2" s="235"/>
      <c r="AS2" s="235"/>
      <c r="AT2" s="235"/>
      <c r="AU2" s="235"/>
      <c r="AV2" s="235"/>
      <c r="AW2" s="235"/>
      <c r="AX2" s="235"/>
      <c r="AY2" s="235"/>
      <c r="AZ2" s="235"/>
      <c r="BA2" s="235"/>
      <c r="BB2" s="235"/>
      <c r="BC2" s="235"/>
      <c r="BD2" s="235"/>
      <c r="BE2" s="447"/>
      <c r="BG2" s="402" t="s">
        <v>945</v>
      </c>
      <c r="BH2" s="402"/>
      <c r="BI2" s="402"/>
      <c r="BJ2" s="402"/>
      <c r="BK2" s="402"/>
      <c r="BL2" s="402"/>
      <c r="BM2" s="402"/>
      <c r="BN2" s="402"/>
      <c r="BO2" s="402"/>
      <c r="BP2" s="402"/>
      <c r="BQ2" s="402"/>
      <c r="BR2" s="402"/>
      <c r="BS2" s="402"/>
      <c r="BT2" s="402"/>
      <c r="BU2" s="402"/>
      <c r="BV2" s="402"/>
      <c r="BW2" s="402"/>
      <c r="BX2" s="457"/>
    </row>
    <row r="3" spans="2:76" ht="19" thickTop="1" thickBot="1" x14ac:dyDescent="0.4">
      <c r="B3" s="421" t="s">
        <v>261</v>
      </c>
      <c r="C3" s="421"/>
      <c r="D3" s="421"/>
      <c r="E3" s="422" t="s">
        <v>259</v>
      </c>
      <c r="F3" s="422"/>
      <c r="G3" s="422"/>
      <c r="H3" s="421" t="s">
        <v>232</v>
      </c>
      <c r="I3" s="421"/>
      <c r="J3" s="422" t="s">
        <v>258</v>
      </c>
      <c r="K3" s="422"/>
      <c r="L3" s="421" t="s">
        <v>280</v>
      </c>
      <c r="M3" s="421"/>
      <c r="N3" s="422" t="s">
        <v>260</v>
      </c>
      <c r="O3" s="422"/>
      <c r="P3" s="421" t="s">
        <v>281</v>
      </c>
      <c r="Q3" s="421"/>
      <c r="R3" s="431"/>
      <c r="S3" s="431"/>
      <c r="U3" s="242" t="s">
        <v>253</v>
      </c>
      <c r="V3" s="242"/>
      <c r="W3" s="243"/>
      <c r="X3" s="231" t="s">
        <v>547</v>
      </c>
      <c r="Y3" s="232"/>
      <c r="Z3" s="244"/>
      <c r="AA3" s="126" t="s">
        <v>754</v>
      </c>
      <c r="AB3" s="231" t="s">
        <v>765</v>
      </c>
      <c r="AC3" s="244"/>
      <c r="AD3" s="245" t="s">
        <v>253</v>
      </c>
      <c r="AE3" s="245"/>
      <c r="AF3" s="245"/>
      <c r="AG3" s="231" t="s">
        <v>548</v>
      </c>
      <c r="AH3" s="232"/>
      <c r="AI3" s="232"/>
      <c r="AJ3" s="126" t="s">
        <v>754</v>
      </c>
      <c r="AK3" s="232" t="s">
        <v>766</v>
      </c>
      <c r="AL3" s="233"/>
      <c r="AN3" s="238" t="s">
        <v>261</v>
      </c>
      <c r="AO3" s="238"/>
      <c r="AP3" s="238"/>
      <c r="AQ3" s="239" t="s">
        <v>259</v>
      </c>
      <c r="AR3" s="239"/>
      <c r="AS3" s="239"/>
      <c r="AT3" s="238" t="s">
        <v>232</v>
      </c>
      <c r="AU3" s="238"/>
      <c r="AV3" s="239" t="s">
        <v>264</v>
      </c>
      <c r="AW3" s="239"/>
      <c r="AX3" s="238" t="s">
        <v>280</v>
      </c>
      <c r="AY3" s="238"/>
      <c r="AZ3" s="239" t="s">
        <v>260</v>
      </c>
      <c r="BA3" s="239"/>
      <c r="BB3" s="238" t="s">
        <v>281</v>
      </c>
      <c r="BC3" s="238"/>
      <c r="BD3" s="239" t="s">
        <v>279</v>
      </c>
      <c r="BE3" s="239"/>
      <c r="BG3" s="241" t="s">
        <v>253</v>
      </c>
      <c r="BH3" s="242"/>
      <c r="BI3" s="243"/>
      <c r="BJ3" s="231" t="s">
        <v>827</v>
      </c>
      <c r="BK3" s="232"/>
      <c r="BL3" s="244"/>
      <c r="BM3" s="126" t="s">
        <v>754</v>
      </c>
      <c r="BN3" s="231" t="s">
        <v>885</v>
      </c>
      <c r="BO3" s="244"/>
      <c r="BP3" s="245" t="s">
        <v>253</v>
      </c>
      <c r="BQ3" s="245"/>
      <c r="BR3" s="245"/>
      <c r="BS3" s="231" t="s">
        <v>828</v>
      </c>
      <c r="BT3" s="232"/>
      <c r="BU3" s="244"/>
      <c r="BV3" s="131" t="s">
        <v>754</v>
      </c>
      <c r="BW3" s="231" t="s">
        <v>886</v>
      </c>
      <c r="BX3" s="233"/>
    </row>
    <row r="4" spans="2:76" ht="18.5" thickTop="1" x14ac:dyDescent="0.35">
      <c r="B4" s="241" t="s">
        <v>253</v>
      </c>
      <c r="C4" s="242"/>
      <c r="D4" s="243"/>
      <c r="E4" s="231" t="s">
        <v>256</v>
      </c>
      <c r="F4" s="232"/>
      <c r="G4" s="244"/>
      <c r="H4" s="126" t="s">
        <v>754</v>
      </c>
      <c r="I4" s="231" t="s">
        <v>917</v>
      </c>
      <c r="J4" s="244"/>
      <c r="K4" s="245" t="s">
        <v>253</v>
      </c>
      <c r="L4" s="245"/>
      <c r="M4" s="245"/>
      <c r="N4" s="231" t="s">
        <v>262</v>
      </c>
      <c r="O4" s="232"/>
      <c r="P4" s="232"/>
      <c r="Q4" s="126" t="s">
        <v>754</v>
      </c>
      <c r="R4" s="232" t="s">
        <v>918</v>
      </c>
      <c r="S4" s="233"/>
      <c r="U4" s="246" t="s">
        <v>255</v>
      </c>
      <c r="V4" s="247"/>
      <c r="W4" s="247"/>
      <c r="X4" s="284" t="s">
        <v>639</v>
      </c>
      <c r="Y4" s="284"/>
      <c r="Z4" s="284"/>
      <c r="AA4" s="284"/>
      <c r="AB4" s="284"/>
      <c r="AC4" s="284"/>
      <c r="AD4" s="247" t="s">
        <v>255</v>
      </c>
      <c r="AE4" s="247"/>
      <c r="AF4" s="247"/>
      <c r="AG4" s="285" t="s">
        <v>642</v>
      </c>
      <c r="AH4" s="286"/>
      <c r="AI4" s="286"/>
      <c r="AJ4" s="286"/>
      <c r="AK4" s="286"/>
      <c r="AL4" s="287"/>
      <c r="AN4" s="241" t="s">
        <v>253</v>
      </c>
      <c r="AO4" s="242"/>
      <c r="AP4" s="243"/>
      <c r="AQ4" s="231" t="s">
        <v>272</v>
      </c>
      <c r="AR4" s="232"/>
      <c r="AS4" s="244"/>
      <c r="AT4" s="126" t="s">
        <v>754</v>
      </c>
      <c r="AU4" s="231" t="s">
        <v>781</v>
      </c>
      <c r="AV4" s="244"/>
      <c r="AW4" s="245" t="s">
        <v>253</v>
      </c>
      <c r="AX4" s="245"/>
      <c r="AY4" s="245"/>
      <c r="AZ4" s="231" t="s">
        <v>273</v>
      </c>
      <c r="BA4" s="232"/>
      <c r="BB4" s="232"/>
      <c r="BC4" s="126" t="s">
        <v>754</v>
      </c>
      <c r="BD4" s="232" t="s">
        <v>783</v>
      </c>
      <c r="BE4" s="233"/>
      <c r="BG4" s="246" t="s">
        <v>255</v>
      </c>
      <c r="BH4" s="247"/>
      <c r="BI4" s="247"/>
      <c r="BJ4" s="248" t="s">
        <v>896</v>
      </c>
      <c r="BK4" s="248"/>
      <c r="BL4" s="248"/>
      <c r="BM4" s="248"/>
      <c r="BN4" s="248"/>
      <c r="BO4" s="248"/>
      <c r="BP4" s="247" t="s">
        <v>255</v>
      </c>
      <c r="BQ4" s="247"/>
      <c r="BR4" s="247"/>
      <c r="BS4" s="427" t="s">
        <v>288</v>
      </c>
      <c r="BT4" s="428"/>
      <c r="BU4" s="428"/>
      <c r="BV4" s="428"/>
      <c r="BW4" s="428"/>
      <c r="BX4" s="429"/>
    </row>
    <row r="5" spans="2:76" ht="18.5" thickBot="1" x14ac:dyDescent="0.4">
      <c r="B5" s="246" t="s">
        <v>255</v>
      </c>
      <c r="C5" s="247"/>
      <c r="D5" s="247"/>
      <c r="E5" s="284" t="s">
        <v>257</v>
      </c>
      <c r="F5" s="284"/>
      <c r="G5" s="284"/>
      <c r="H5" s="415"/>
      <c r="I5" s="284"/>
      <c r="J5" s="284"/>
      <c r="K5" s="247" t="s">
        <v>255</v>
      </c>
      <c r="L5" s="247"/>
      <c r="M5" s="247"/>
      <c r="N5" s="285" t="s">
        <v>263</v>
      </c>
      <c r="O5" s="286"/>
      <c r="P5" s="286"/>
      <c r="Q5" s="416"/>
      <c r="R5" s="286"/>
      <c r="S5" s="287"/>
      <c r="U5" s="452" t="s">
        <v>271</v>
      </c>
      <c r="V5" s="453"/>
      <c r="W5" s="453"/>
      <c r="X5" s="454" t="s">
        <v>640</v>
      </c>
      <c r="Y5" s="454"/>
      <c r="Z5" s="454"/>
      <c r="AA5" s="454" t="s">
        <v>641</v>
      </c>
      <c r="AB5" s="454"/>
      <c r="AC5" s="454"/>
      <c r="AD5" s="453" t="s">
        <v>271</v>
      </c>
      <c r="AE5" s="453"/>
      <c r="AF5" s="453"/>
      <c r="AG5" s="455" t="s">
        <v>643</v>
      </c>
      <c r="AH5" s="449"/>
      <c r="AI5" s="449"/>
      <c r="AJ5" s="449" t="s">
        <v>644</v>
      </c>
      <c r="AK5" s="449"/>
      <c r="AL5" s="450"/>
      <c r="AN5" s="246" t="s">
        <v>255</v>
      </c>
      <c r="AO5" s="247"/>
      <c r="AP5" s="247"/>
      <c r="AQ5" s="284" t="s">
        <v>700</v>
      </c>
      <c r="AR5" s="284"/>
      <c r="AS5" s="284"/>
      <c r="AT5" s="284"/>
      <c r="AU5" s="284"/>
      <c r="AV5" s="284"/>
      <c r="AW5" s="247" t="s">
        <v>255</v>
      </c>
      <c r="AX5" s="247"/>
      <c r="AY5" s="247"/>
      <c r="AZ5" s="285" t="s">
        <v>703</v>
      </c>
      <c r="BA5" s="286"/>
      <c r="BB5" s="286"/>
      <c r="BC5" s="286"/>
      <c r="BD5" s="286"/>
      <c r="BE5" s="287"/>
      <c r="BG5" s="452" t="s">
        <v>271</v>
      </c>
      <c r="BH5" s="453"/>
      <c r="BI5" s="453"/>
      <c r="BJ5" s="454" t="s">
        <v>850</v>
      </c>
      <c r="BK5" s="454"/>
      <c r="BL5" s="454"/>
      <c r="BM5" s="454" t="s">
        <v>851</v>
      </c>
      <c r="BN5" s="454"/>
      <c r="BO5" s="454"/>
      <c r="BP5" s="453" t="s">
        <v>271</v>
      </c>
      <c r="BQ5" s="453"/>
      <c r="BR5" s="453"/>
      <c r="BS5" s="455" t="s">
        <v>852</v>
      </c>
      <c r="BT5" s="449"/>
      <c r="BU5" s="449"/>
      <c r="BV5" s="449" t="s">
        <v>853</v>
      </c>
      <c r="BW5" s="449"/>
      <c r="BX5" s="450"/>
    </row>
    <row r="6" spans="2:76" ht="19" thickTop="1" thickBot="1" x14ac:dyDescent="0.4">
      <c r="B6" s="452" t="s">
        <v>271</v>
      </c>
      <c r="C6" s="453"/>
      <c r="D6" s="453"/>
      <c r="E6" s="454" t="s">
        <v>329</v>
      </c>
      <c r="F6" s="454"/>
      <c r="G6" s="454"/>
      <c r="H6" s="454" t="s">
        <v>330</v>
      </c>
      <c r="I6" s="454"/>
      <c r="J6" s="454"/>
      <c r="K6" s="453" t="s">
        <v>271</v>
      </c>
      <c r="L6" s="453"/>
      <c r="M6" s="453"/>
      <c r="N6" s="455" t="s">
        <v>327</v>
      </c>
      <c r="O6" s="449"/>
      <c r="P6" s="449"/>
      <c r="Q6" s="449" t="s">
        <v>328</v>
      </c>
      <c r="R6" s="449"/>
      <c r="S6" s="450"/>
      <c r="U6" s="241" t="s">
        <v>253</v>
      </c>
      <c r="V6" s="242"/>
      <c r="W6" s="243"/>
      <c r="X6" s="231" t="s">
        <v>549</v>
      </c>
      <c r="Y6" s="232"/>
      <c r="Z6" s="244"/>
      <c r="AA6" s="126" t="s">
        <v>754</v>
      </c>
      <c r="AB6" s="231" t="s">
        <v>759</v>
      </c>
      <c r="AC6" s="244"/>
      <c r="AD6" s="245" t="s">
        <v>253</v>
      </c>
      <c r="AE6" s="245"/>
      <c r="AF6" s="245"/>
      <c r="AG6" s="231" t="s">
        <v>550</v>
      </c>
      <c r="AH6" s="232"/>
      <c r="AI6" s="232"/>
      <c r="AJ6" s="126" t="s">
        <v>754</v>
      </c>
      <c r="AK6" s="232" t="s">
        <v>767</v>
      </c>
      <c r="AL6" s="233"/>
      <c r="AN6" s="452" t="s">
        <v>271</v>
      </c>
      <c r="AO6" s="453"/>
      <c r="AP6" s="453"/>
      <c r="AQ6" s="454" t="s">
        <v>701</v>
      </c>
      <c r="AR6" s="454"/>
      <c r="AS6" s="454"/>
      <c r="AT6" s="454" t="s">
        <v>702</v>
      </c>
      <c r="AU6" s="454"/>
      <c r="AV6" s="454"/>
      <c r="AW6" s="453" t="s">
        <v>271</v>
      </c>
      <c r="AX6" s="453"/>
      <c r="AY6" s="453"/>
      <c r="AZ6" s="455" t="s">
        <v>704</v>
      </c>
      <c r="BA6" s="449"/>
      <c r="BB6" s="449"/>
      <c r="BC6" s="459" t="s">
        <v>705</v>
      </c>
      <c r="BD6" s="436"/>
      <c r="BE6" s="437"/>
      <c r="BG6" s="241" t="s">
        <v>253</v>
      </c>
      <c r="BH6" s="242"/>
      <c r="BI6" s="243"/>
      <c r="BJ6" s="231" t="s">
        <v>820</v>
      </c>
      <c r="BK6" s="232"/>
      <c r="BL6" s="244"/>
      <c r="BM6" s="126" t="s">
        <v>754</v>
      </c>
      <c r="BN6" s="231" t="s">
        <v>887</v>
      </c>
      <c r="BO6" s="244"/>
      <c r="BP6" s="245" t="s">
        <v>253</v>
      </c>
      <c r="BQ6" s="245"/>
      <c r="BR6" s="245"/>
      <c r="BS6" s="231" t="s">
        <v>879</v>
      </c>
      <c r="BT6" s="232"/>
      <c r="BU6" s="244"/>
      <c r="BV6" s="126" t="s">
        <v>754</v>
      </c>
      <c r="BW6" s="231" t="s">
        <v>888</v>
      </c>
      <c r="BX6" s="233"/>
    </row>
    <row r="7" spans="2:76" ht="18.5" thickTop="1" x14ac:dyDescent="0.35">
      <c r="B7" s="451" t="s">
        <v>580</v>
      </c>
      <c r="C7" s="418"/>
      <c r="D7" s="418"/>
      <c r="E7" s="418"/>
      <c r="F7" s="418"/>
      <c r="G7" s="418"/>
      <c r="H7" s="418"/>
      <c r="I7" s="418"/>
      <c r="J7" s="418"/>
      <c r="K7" s="418"/>
      <c r="L7" s="418"/>
      <c r="M7" s="418"/>
      <c r="N7" s="418"/>
      <c r="O7" s="418"/>
      <c r="P7" s="418"/>
      <c r="Q7" s="418"/>
      <c r="R7" s="418"/>
      <c r="S7" s="419"/>
      <c r="U7" s="246" t="s">
        <v>255</v>
      </c>
      <c r="V7" s="247"/>
      <c r="W7" s="247"/>
      <c r="X7" s="284" t="s">
        <v>645</v>
      </c>
      <c r="Y7" s="284"/>
      <c r="Z7" s="284"/>
      <c r="AA7" s="284"/>
      <c r="AB7" s="284"/>
      <c r="AC7" s="284"/>
      <c r="AD7" s="247" t="s">
        <v>255</v>
      </c>
      <c r="AE7" s="247"/>
      <c r="AF7" s="247"/>
      <c r="AG7" s="285" t="s">
        <v>648</v>
      </c>
      <c r="AH7" s="286"/>
      <c r="AI7" s="286"/>
      <c r="AJ7" s="286"/>
      <c r="AK7" s="286"/>
      <c r="AL7" s="287"/>
      <c r="AN7" s="241" t="s">
        <v>253</v>
      </c>
      <c r="AO7" s="242"/>
      <c r="AP7" s="243"/>
      <c r="AQ7" s="231" t="s">
        <v>274</v>
      </c>
      <c r="AR7" s="232"/>
      <c r="AS7" s="244"/>
      <c r="AT7" s="126" t="s">
        <v>754</v>
      </c>
      <c r="AU7" s="231" t="s">
        <v>784</v>
      </c>
      <c r="AV7" s="244"/>
      <c r="AW7" s="245" t="s">
        <v>253</v>
      </c>
      <c r="AX7" s="245"/>
      <c r="AY7" s="245"/>
      <c r="AZ7" s="231" t="s">
        <v>275</v>
      </c>
      <c r="BA7" s="232"/>
      <c r="BB7" s="232"/>
      <c r="BC7" s="126" t="s">
        <v>754</v>
      </c>
      <c r="BD7" s="232" t="s">
        <v>785</v>
      </c>
      <c r="BE7" s="233"/>
      <c r="BG7" s="246" t="s">
        <v>255</v>
      </c>
      <c r="BH7" s="247"/>
      <c r="BI7" s="247"/>
      <c r="BJ7" s="248" t="s">
        <v>834</v>
      </c>
      <c r="BK7" s="248"/>
      <c r="BL7" s="248"/>
      <c r="BM7" s="248"/>
      <c r="BN7" s="248"/>
      <c r="BO7" s="248"/>
      <c r="BP7" s="247" t="s">
        <v>255</v>
      </c>
      <c r="BQ7" s="247"/>
      <c r="BR7" s="247"/>
      <c r="BS7" s="427" t="s">
        <v>912</v>
      </c>
      <c r="BT7" s="428"/>
      <c r="BU7" s="428"/>
      <c r="BV7" s="428"/>
      <c r="BW7" s="428"/>
      <c r="BX7" s="429"/>
    </row>
    <row r="8" spans="2:76" ht="18.5" thickBot="1" x14ac:dyDescent="0.4">
      <c r="B8" s="421" t="s">
        <v>261</v>
      </c>
      <c r="C8" s="421"/>
      <c r="D8" s="421"/>
      <c r="E8" s="422" t="s">
        <v>259</v>
      </c>
      <c r="F8" s="422"/>
      <c r="G8" s="422"/>
      <c r="H8" s="421" t="s">
        <v>232</v>
      </c>
      <c r="I8" s="421"/>
      <c r="J8" s="422" t="s">
        <v>258</v>
      </c>
      <c r="K8" s="422"/>
      <c r="L8" s="421" t="s">
        <v>280</v>
      </c>
      <c r="M8" s="421"/>
      <c r="N8" s="422" t="s">
        <v>260</v>
      </c>
      <c r="O8" s="422"/>
      <c r="P8" s="421" t="s">
        <v>281</v>
      </c>
      <c r="Q8" s="421"/>
      <c r="R8" s="431"/>
      <c r="S8" s="432"/>
      <c r="U8" s="452" t="s">
        <v>271</v>
      </c>
      <c r="V8" s="453"/>
      <c r="W8" s="453"/>
      <c r="X8" s="454" t="s">
        <v>646</v>
      </c>
      <c r="Y8" s="454"/>
      <c r="Z8" s="454"/>
      <c r="AA8" s="454" t="s">
        <v>647</v>
      </c>
      <c r="AB8" s="454"/>
      <c r="AC8" s="454"/>
      <c r="AD8" s="453" t="s">
        <v>271</v>
      </c>
      <c r="AE8" s="453"/>
      <c r="AF8" s="453"/>
      <c r="AG8" s="455" t="s">
        <v>649</v>
      </c>
      <c r="AH8" s="449"/>
      <c r="AI8" s="449"/>
      <c r="AJ8" s="449" t="s">
        <v>650</v>
      </c>
      <c r="AK8" s="449"/>
      <c r="AL8" s="450"/>
      <c r="AN8" s="246" t="s">
        <v>255</v>
      </c>
      <c r="AO8" s="247"/>
      <c r="AP8" s="247"/>
      <c r="AQ8" s="284" t="s">
        <v>706</v>
      </c>
      <c r="AR8" s="284"/>
      <c r="AS8" s="284"/>
      <c r="AT8" s="284"/>
      <c r="AU8" s="284"/>
      <c r="AV8" s="284"/>
      <c r="AW8" s="247" t="s">
        <v>255</v>
      </c>
      <c r="AX8" s="247"/>
      <c r="AY8" s="247"/>
      <c r="AZ8" s="285" t="s">
        <v>709</v>
      </c>
      <c r="BA8" s="286"/>
      <c r="BB8" s="286"/>
      <c r="BC8" s="286"/>
      <c r="BD8" s="286"/>
      <c r="BE8" s="287"/>
      <c r="BG8" s="452" t="s">
        <v>271</v>
      </c>
      <c r="BH8" s="453"/>
      <c r="BI8" s="453"/>
      <c r="BJ8" s="454" t="s">
        <v>854</v>
      </c>
      <c r="BK8" s="454"/>
      <c r="BL8" s="454"/>
      <c r="BM8" s="454" t="s">
        <v>855</v>
      </c>
      <c r="BN8" s="454"/>
      <c r="BO8" s="454"/>
      <c r="BP8" s="453" t="s">
        <v>271</v>
      </c>
      <c r="BQ8" s="453"/>
      <c r="BR8" s="453"/>
      <c r="BS8" s="455" t="s">
        <v>856</v>
      </c>
      <c r="BT8" s="449"/>
      <c r="BU8" s="449"/>
      <c r="BV8" s="449" t="s">
        <v>857</v>
      </c>
      <c r="BW8" s="449"/>
      <c r="BX8" s="450"/>
    </row>
    <row r="9" spans="2:76" ht="19" thickTop="1" thickBot="1" x14ac:dyDescent="0.4">
      <c r="B9" s="241" t="s">
        <v>253</v>
      </c>
      <c r="C9" s="242"/>
      <c r="D9" s="243"/>
      <c r="E9" s="231" t="s">
        <v>581</v>
      </c>
      <c r="F9" s="232"/>
      <c r="G9" s="244"/>
      <c r="H9" s="126" t="s">
        <v>754</v>
      </c>
      <c r="I9" s="231" t="s">
        <v>919</v>
      </c>
      <c r="J9" s="244"/>
      <c r="K9" s="245" t="s">
        <v>253</v>
      </c>
      <c r="L9" s="245"/>
      <c r="M9" s="245"/>
      <c r="N9" s="231" t="s">
        <v>582</v>
      </c>
      <c r="O9" s="232"/>
      <c r="P9" s="232"/>
      <c r="Q9" s="126" t="s">
        <v>754</v>
      </c>
      <c r="R9" s="232" t="s">
        <v>920</v>
      </c>
      <c r="S9" s="233"/>
      <c r="U9" s="241" t="s">
        <v>253</v>
      </c>
      <c r="V9" s="242"/>
      <c r="W9" s="243"/>
      <c r="X9" s="231" t="s">
        <v>551</v>
      </c>
      <c r="Y9" s="232"/>
      <c r="Z9" s="244"/>
      <c r="AA9" s="126" t="s">
        <v>754</v>
      </c>
      <c r="AB9" s="231" t="s">
        <v>768</v>
      </c>
      <c r="AC9" s="244"/>
      <c r="AD9" s="245" t="s">
        <v>253</v>
      </c>
      <c r="AE9" s="245"/>
      <c r="AF9" s="245"/>
      <c r="AG9" s="231" t="s">
        <v>552</v>
      </c>
      <c r="AH9" s="232"/>
      <c r="AI9" s="232"/>
      <c r="AJ9" s="126" t="s">
        <v>754</v>
      </c>
      <c r="AK9" s="232" t="s">
        <v>763</v>
      </c>
      <c r="AL9" s="233"/>
      <c r="AN9" s="452" t="s">
        <v>271</v>
      </c>
      <c r="AO9" s="453"/>
      <c r="AP9" s="453"/>
      <c r="AQ9" s="454" t="s">
        <v>707</v>
      </c>
      <c r="AR9" s="454"/>
      <c r="AS9" s="454"/>
      <c r="AT9" s="454" t="s">
        <v>708</v>
      </c>
      <c r="AU9" s="454"/>
      <c r="AV9" s="454"/>
      <c r="AW9" s="453" t="s">
        <v>271</v>
      </c>
      <c r="AX9" s="453"/>
      <c r="AY9" s="453"/>
      <c r="AZ9" s="455" t="s">
        <v>710</v>
      </c>
      <c r="BA9" s="449"/>
      <c r="BB9" s="449"/>
      <c r="BC9" s="449" t="s">
        <v>711</v>
      </c>
      <c r="BD9" s="449"/>
      <c r="BE9" s="450"/>
      <c r="BG9" s="241" t="s">
        <v>253</v>
      </c>
      <c r="BH9" s="242"/>
      <c r="BI9" s="243"/>
      <c r="BJ9" s="231" t="s">
        <v>873</v>
      </c>
      <c r="BK9" s="232"/>
      <c r="BL9" s="244"/>
      <c r="BM9" s="126" t="s">
        <v>754</v>
      </c>
      <c r="BN9" s="231" t="s">
        <v>889</v>
      </c>
      <c r="BO9" s="244"/>
      <c r="BP9" s="245" t="s">
        <v>253</v>
      </c>
      <c r="BQ9" s="245"/>
      <c r="BR9" s="245"/>
      <c r="BS9" s="231" t="s">
        <v>872</v>
      </c>
      <c r="BT9" s="232"/>
      <c r="BU9" s="244"/>
      <c r="BV9" s="126" t="s">
        <v>754</v>
      </c>
      <c r="BW9" s="231" t="s">
        <v>864</v>
      </c>
      <c r="BX9" s="233"/>
    </row>
    <row r="10" spans="2:76" ht="18.5" thickTop="1" x14ac:dyDescent="0.35">
      <c r="B10" s="246" t="s">
        <v>255</v>
      </c>
      <c r="C10" s="247"/>
      <c r="D10" s="247"/>
      <c r="E10" s="284" t="s">
        <v>584</v>
      </c>
      <c r="F10" s="284"/>
      <c r="G10" s="284"/>
      <c r="H10" s="284"/>
      <c r="I10" s="284"/>
      <c r="J10" s="284"/>
      <c r="K10" s="247" t="s">
        <v>255</v>
      </c>
      <c r="L10" s="247"/>
      <c r="M10" s="247"/>
      <c r="N10" s="285" t="s">
        <v>587</v>
      </c>
      <c r="O10" s="286"/>
      <c r="P10" s="286"/>
      <c r="Q10" s="286"/>
      <c r="R10" s="286"/>
      <c r="S10" s="287"/>
      <c r="U10" s="246" t="s">
        <v>255</v>
      </c>
      <c r="V10" s="247"/>
      <c r="W10" s="247"/>
      <c r="X10" s="284" t="s">
        <v>651</v>
      </c>
      <c r="Y10" s="284"/>
      <c r="Z10" s="284"/>
      <c r="AA10" s="284"/>
      <c r="AB10" s="284"/>
      <c r="AC10" s="284"/>
      <c r="AD10" s="247" t="s">
        <v>255</v>
      </c>
      <c r="AE10" s="247"/>
      <c r="AF10" s="247"/>
      <c r="AG10" s="285" t="s">
        <v>654</v>
      </c>
      <c r="AH10" s="286"/>
      <c r="AI10" s="286"/>
      <c r="AJ10" s="286"/>
      <c r="AK10" s="286"/>
      <c r="AL10" s="287"/>
      <c r="AN10" s="241" t="s">
        <v>253</v>
      </c>
      <c r="AO10" s="242"/>
      <c r="AP10" s="243"/>
      <c r="AQ10" s="231" t="s">
        <v>276</v>
      </c>
      <c r="AR10" s="232"/>
      <c r="AS10" s="244"/>
      <c r="AT10" s="126" t="s">
        <v>754</v>
      </c>
      <c r="AU10" s="231" t="s">
        <v>786</v>
      </c>
      <c r="AV10" s="244"/>
      <c r="AW10" s="245"/>
      <c r="AX10" s="245"/>
      <c r="AY10" s="245"/>
      <c r="AZ10" s="231"/>
      <c r="BA10" s="232"/>
      <c r="BB10" s="232"/>
      <c r="BC10" s="232"/>
      <c r="BD10" s="232"/>
      <c r="BE10" s="233"/>
      <c r="BG10" s="246" t="s">
        <v>255</v>
      </c>
      <c r="BH10" s="247"/>
      <c r="BI10" s="247"/>
      <c r="BJ10" s="441" t="s">
        <v>913</v>
      </c>
      <c r="BK10" s="441"/>
      <c r="BL10" s="441"/>
      <c r="BM10" s="441"/>
      <c r="BN10" s="441"/>
      <c r="BO10" s="441"/>
      <c r="BP10" s="247" t="s">
        <v>255</v>
      </c>
      <c r="BQ10" s="247"/>
      <c r="BR10" s="247"/>
      <c r="BS10" s="427" t="s">
        <v>882</v>
      </c>
      <c r="BT10" s="428"/>
      <c r="BU10" s="428"/>
      <c r="BV10" s="428"/>
      <c r="BW10" s="428"/>
      <c r="BX10" s="429"/>
    </row>
    <row r="11" spans="2:76" ht="18.5" thickBot="1" x14ac:dyDescent="0.4">
      <c r="B11" s="452" t="s">
        <v>271</v>
      </c>
      <c r="C11" s="453"/>
      <c r="D11" s="453"/>
      <c r="E11" s="454" t="s">
        <v>585</v>
      </c>
      <c r="F11" s="454"/>
      <c r="G11" s="454"/>
      <c r="H11" s="454" t="s">
        <v>586</v>
      </c>
      <c r="I11" s="454"/>
      <c r="J11" s="454"/>
      <c r="K11" s="453" t="s">
        <v>271</v>
      </c>
      <c r="L11" s="453"/>
      <c r="M11" s="453"/>
      <c r="N11" s="455" t="s">
        <v>588</v>
      </c>
      <c r="O11" s="449"/>
      <c r="P11" s="449"/>
      <c r="Q11" s="449" t="s">
        <v>589</v>
      </c>
      <c r="R11" s="449"/>
      <c r="S11" s="450"/>
      <c r="U11" s="452" t="s">
        <v>271</v>
      </c>
      <c r="V11" s="453"/>
      <c r="W11" s="453"/>
      <c r="X11" s="454" t="s">
        <v>652</v>
      </c>
      <c r="Y11" s="454"/>
      <c r="Z11" s="454"/>
      <c r="AA11" s="454" t="s">
        <v>653</v>
      </c>
      <c r="AB11" s="454"/>
      <c r="AC11" s="454"/>
      <c r="AD11" s="453" t="s">
        <v>271</v>
      </c>
      <c r="AE11" s="453"/>
      <c r="AF11" s="453"/>
      <c r="AG11" s="455" t="s">
        <v>655</v>
      </c>
      <c r="AH11" s="449"/>
      <c r="AI11" s="449"/>
      <c r="AJ11" s="449" t="s">
        <v>656</v>
      </c>
      <c r="AK11" s="449"/>
      <c r="AL11" s="450"/>
      <c r="AN11" s="246" t="s">
        <v>255</v>
      </c>
      <c r="AO11" s="247"/>
      <c r="AP11" s="247"/>
      <c r="AQ11" s="284" t="s">
        <v>706</v>
      </c>
      <c r="AR11" s="284"/>
      <c r="AS11" s="284"/>
      <c r="AT11" s="284"/>
      <c r="AU11" s="284"/>
      <c r="AV11" s="284"/>
      <c r="AW11" s="247"/>
      <c r="AX11" s="247"/>
      <c r="AY11" s="247"/>
      <c r="AZ11" s="285"/>
      <c r="BA11" s="286"/>
      <c r="BB11" s="286"/>
      <c r="BC11" s="286"/>
      <c r="BD11" s="286"/>
      <c r="BE11" s="287"/>
      <c r="BG11" s="452" t="s">
        <v>271</v>
      </c>
      <c r="BH11" s="453"/>
      <c r="BI11" s="453"/>
      <c r="BJ11" s="454" t="s">
        <v>858</v>
      </c>
      <c r="BK11" s="454"/>
      <c r="BL11" s="454"/>
      <c r="BM11" s="454" t="s">
        <v>859</v>
      </c>
      <c r="BN11" s="454"/>
      <c r="BO11" s="454"/>
      <c r="BP11" s="453" t="s">
        <v>271</v>
      </c>
      <c r="BQ11" s="453"/>
      <c r="BR11" s="453"/>
      <c r="BS11" s="455" t="s">
        <v>860</v>
      </c>
      <c r="BT11" s="449"/>
      <c r="BU11" s="449"/>
      <c r="BV11" s="449" t="s">
        <v>861</v>
      </c>
      <c r="BW11" s="449"/>
      <c r="BX11" s="450"/>
    </row>
    <row r="12" spans="2:76" ht="19" thickTop="1" thickBot="1" x14ac:dyDescent="0.4">
      <c r="B12" s="241" t="s">
        <v>253</v>
      </c>
      <c r="C12" s="242"/>
      <c r="D12" s="243"/>
      <c r="E12" s="231" t="s">
        <v>583</v>
      </c>
      <c r="F12" s="232"/>
      <c r="G12" s="244"/>
      <c r="H12" s="126" t="s">
        <v>754</v>
      </c>
      <c r="I12" s="231" t="s">
        <v>921</v>
      </c>
      <c r="J12" s="244"/>
      <c r="K12" s="245"/>
      <c r="L12" s="245"/>
      <c r="M12" s="245"/>
      <c r="N12" s="231"/>
      <c r="O12" s="232"/>
      <c r="P12" s="232"/>
      <c r="Q12" s="232"/>
      <c r="R12" s="232"/>
      <c r="S12" s="233"/>
      <c r="U12" s="241" t="s">
        <v>253</v>
      </c>
      <c r="V12" s="242"/>
      <c r="W12" s="243"/>
      <c r="X12" s="231" t="s">
        <v>553</v>
      </c>
      <c r="Y12" s="232"/>
      <c r="Z12" s="244"/>
      <c r="AA12" s="126" t="s">
        <v>754</v>
      </c>
      <c r="AB12" s="231" t="s">
        <v>765</v>
      </c>
      <c r="AC12" s="244"/>
      <c r="AD12" s="245" t="s">
        <v>253</v>
      </c>
      <c r="AE12" s="245"/>
      <c r="AF12" s="245"/>
      <c r="AG12" s="231" t="s">
        <v>554</v>
      </c>
      <c r="AH12" s="232"/>
      <c r="AI12" s="232"/>
      <c r="AJ12" s="126" t="s">
        <v>754</v>
      </c>
      <c r="AK12" s="232" t="s">
        <v>763</v>
      </c>
      <c r="AL12" s="233"/>
      <c r="AN12" s="452" t="s">
        <v>271</v>
      </c>
      <c r="AO12" s="453"/>
      <c r="AP12" s="453"/>
      <c r="AQ12" s="454" t="s">
        <v>712</v>
      </c>
      <c r="AR12" s="454"/>
      <c r="AS12" s="454"/>
      <c r="AT12" s="454" t="s">
        <v>713</v>
      </c>
      <c r="AU12" s="454"/>
      <c r="AV12" s="454"/>
      <c r="AW12" s="453"/>
      <c r="AX12" s="453"/>
      <c r="AY12" s="453"/>
      <c r="AZ12" s="455"/>
      <c r="BA12" s="449"/>
      <c r="BB12" s="449"/>
      <c r="BC12" s="449"/>
      <c r="BD12" s="449"/>
      <c r="BE12" s="450"/>
      <c r="BG12" s="241" t="s">
        <v>253</v>
      </c>
      <c r="BH12" s="242"/>
      <c r="BI12" s="243"/>
      <c r="BJ12" s="231" t="s">
        <v>875</v>
      </c>
      <c r="BK12" s="232"/>
      <c r="BL12" s="244"/>
      <c r="BM12" s="126" t="s">
        <v>754</v>
      </c>
      <c r="BN12" s="231" t="s">
        <v>890</v>
      </c>
      <c r="BO12" s="244"/>
      <c r="BP12" s="245" t="s">
        <v>253</v>
      </c>
      <c r="BQ12" s="245"/>
      <c r="BR12" s="245"/>
      <c r="BS12" s="231" t="s">
        <v>876</v>
      </c>
      <c r="BT12" s="232"/>
      <c r="BU12" s="244"/>
      <c r="BV12" s="126" t="s">
        <v>754</v>
      </c>
      <c r="BW12" s="231" t="s">
        <v>893</v>
      </c>
      <c r="BX12" s="233"/>
    </row>
    <row r="13" spans="2:76" ht="18.5" thickTop="1" x14ac:dyDescent="0.35">
      <c r="B13" s="246" t="s">
        <v>255</v>
      </c>
      <c r="C13" s="247"/>
      <c r="D13" s="247"/>
      <c r="E13" s="284" t="s">
        <v>587</v>
      </c>
      <c r="F13" s="284"/>
      <c r="G13" s="284"/>
      <c r="H13" s="284"/>
      <c r="I13" s="284"/>
      <c r="J13" s="284"/>
      <c r="K13" s="247"/>
      <c r="L13" s="247"/>
      <c r="M13" s="247"/>
      <c r="N13" s="285"/>
      <c r="O13" s="286"/>
      <c r="P13" s="286"/>
      <c r="Q13" s="286"/>
      <c r="R13" s="286"/>
      <c r="S13" s="287"/>
      <c r="U13" s="246" t="s">
        <v>255</v>
      </c>
      <c r="V13" s="247"/>
      <c r="W13" s="247"/>
      <c r="X13" s="284" t="s">
        <v>657</v>
      </c>
      <c r="Y13" s="284"/>
      <c r="Z13" s="284"/>
      <c r="AA13" s="284"/>
      <c r="AB13" s="284"/>
      <c r="AC13" s="284"/>
      <c r="AD13" s="247" t="s">
        <v>255</v>
      </c>
      <c r="AE13" s="247"/>
      <c r="AF13" s="247"/>
      <c r="AG13" s="285" t="s">
        <v>660</v>
      </c>
      <c r="AH13" s="286"/>
      <c r="AI13" s="286"/>
      <c r="AJ13" s="286"/>
      <c r="AK13" s="286"/>
      <c r="AL13" s="287"/>
      <c r="AN13" s="446" t="s">
        <v>250</v>
      </c>
      <c r="AO13" s="235"/>
      <c r="AP13" s="235"/>
      <c r="AQ13" s="235"/>
      <c r="AR13" s="235"/>
      <c r="AS13" s="235"/>
      <c r="AT13" s="235"/>
      <c r="AU13" s="235"/>
      <c r="AV13" s="235"/>
      <c r="AW13" s="235"/>
      <c r="AX13" s="235"/>
      <c r="AY13" s="235"/>
      <c r="AZ13" s="235"/>
      <c r="BA13" s="235"/>
      <c r="BB13" s="235"/>
      <c r="BC13" s="235"/>
      <c r="BD13" s="235"/>
      <c r="BE13" s="447"/>
      <c r="BG13" s="246" t="s">
        <v>255</v>
      </c>
      <c r="BH13" s="247"/>
      <c r="BI13" s="247"/>
      <c r="BJ13" s="248" t="s">
        <v>914</v>
      </c>
      <c r="BK13" s="248"/>
      <c r="BL13" s="248"/>
      <c r="BM13" s="248"/>
      <c r="BN13" s="248"/>
      <c r="BO13" s="248"/>
      <c r="BP13" s="247" t="s">
        <v>255</v>
      </c>
      <c r="BQ13" s="247"/>
      <c r="BR13" s="247"/>
      <c r="BS13" s="250" t="s">
        <v>915</v>
      </c>
      <c r="BT13" s="251"/>
      <c r="BU13" s="251"/>
      <c r="BV13" s="251"/>
      <c r="BW13" s="251"/>
      <c r="BX13" s="252"/>
    </row>
    <row r="14" spans="2:76" ht="18.5" thickBot="1" x14ac:dyDescent="0.4">
      <c r="B14" s="452" t="s">
        <v>271</v>
      </c>
      <c r="C14" s="453"/>
      <c r="D14" s="453"/>
      <c r="E14" s="454" t="s">
        <v>590</v>
      </c>
      <c r="F14" s="454"/>
      <c r="G14" s="454"/>
      <c r="H14" s="454" t="s">
        <v>591</v>
      </c>
      <c r="I14" s="454"/>
      <c r="J14" s="454"/>
      <c r="K14" s="453"/>
      <c r="L14" s="453"/>
      <c r="M14" s="453"/>
      <c r="N14" s="455"/>
      <c r="O14" s="449"/>
      <c r="P14" s="449"/>
      <c r="Q14" s="449"/>
      <c r="R14" s="449"/>
      <c r="S14" s="450"/>
      <c r="U14" s="452" t="s">
        <v>271</v>
      </c>
      <c r="V14" s="453"/>
      <c r="W14" s="453"/>
      <c r="X14" s="454" t="s">
        <v>658</v>
      </c>
      <c r="Y14" s="454"/>
      <c r="Z14" s="454"/>
      <c r="AA14" s="454" t="s">
        <v>659</v>
      </c>
      <c r="AB14" s="454"/>
      <c r="AC14" s="454"/>
      <c r="AD14" s="453" t="s">
        <v>271</v>
      </c>
      <c r="AE14" s="453"/>
      <c r="AF14" s="453"/>
      <c r="AG14" s="455" t="s">
        <v>619</v>
      </c>
      <c r="AH14" s="449"/>
      <c r="AI14" s="449"/>
      <c r="AJ14" s="449" t="s">
        <v>656</v>
      </c>
      <c r="AK14" s="449"/>
      <c r="AL14" s="450"/>
      <c r="AN14" s="238" t="s">
        <v>261</v>
      </c>
      <c r="AO14" s="238"/>
      <c r="AP14" s="238"/>
      <c r="AQ14" s="239" t="s">
        <v>259</v>
      </c>
      <c r="AR14" s="239"/>
      <c r="AS14" s="239"/>
      <c r="AT14" s="238" t="s">
        <v>232</v>
      </c>
      <c r="AU14" s="238"/>
      <c r="AV14" s="239" t="s">
        <v>264</v>
      </c>
      <c r="AW14" s="239"/>
      <c r="AX14" s="238" t="s">
        <v>280</v>
      </c>
      <c r="AY14" s="238"/>
      <c r="AZ14" s="239" t="s">
        <v>260</v>
      </c>
      <c r="BA14" s="239"/>
      <c r="BB14" s="238" t="s">
        <v>281</v>
      </c>
      <c r="BC14" s="238"/>
      <c r="BD14" s="239" t="s">
        <v>279</v>
      </c>
      <c r="BE14" s="239"/>
      <c r="BG14" s="452" t="s">
        <v>271</v>
      </c>
      <c r="BH14" s="453"/>
      <c r="BI14" s="453"/>
      <c r="BJ14" s="454" t="s">
        <v>891</v>
      </c>
      <c r="BK14" s="454"/>
      <c r="BL14" s="454"/>
      <c r="BM14" s="454" t="s">
        <v>892</v>
      </c>
      <c r="BN14" s="454"/>
      <c r="BO14" s="454"/>
      <c r="BP14" s="453" t="s">
        <v>271</v>
      </c>
      <c r="BQ14" s="453"/>
      <c r="BR14" s="453"/>
      <c r="BS14" s="455" t="s">
        <v>894</v>
      </c>
      <c r="BT14" s="449"/>
      <c r="BU14" s="449"/>
      <c r="BV14" s="449" t="s">
        <v>895</v>
      </c>
      <c r="BW14" s="449"/>
      <c r="BX14" s="450"/>
    </row>
    <row r="15" spans="2:76" ht="18.5" thickTop="1" x14ac:dyDescent="0.35">
      <c r="B15" s="425" t="s">
        <v>249</v>
      </c>
      <c r="C15" s="425"/>
      <c r="D15" s="425"/>
      <c r="E15" s="425"/>
      <c r="F15" s="425"/>
      <c r="G15" s="425"/>
      <c r="H15" s="425"/>
      <c r="I15" s="425"/>
      <c r="J15" s="425"/>
      <c r="K15" s="425"/>
      <c r="L15" s="425"/>
      <c r="M15" s="425"/>
      <c r="N15" s="425"/>
      <c r="O15" s="425"/>
      <c r="P15" s="425"/>
      <c r="Q15" s="425"/>
      <c r="R15" s="425"/>
      <c r="S15" s="448"/>
      <c r="U15" s="241" t="s">
        <v>253</v>
      </c>
      <c r="V15" s="242"/>
      <c r="W15" s="243"/>
      <c r="X15" s="231" t="s">
        <v>555</v>
      </c>
      <c r="Y15" s="232"/>
      <c r="Z15" s="244"/>
      <c r="AA15" s="126" t="s">
        <v>754</v>
      </c>
      <c r="AB15" s="231" t="s">
        <v>769</v>
      </c>
      <c r="AC15" s="244"/>
      <c r="AD15" s="245" t="s">
        <v>253</v>
      </c>
      <c r="AE15" s="245"/>
      <c r="AF15" s="245"/>
      <c r="AG15" s="231" t="s">
        <v>556</v>
      </c>
      <c r="AH15" s="232"/>
      <c r="AI15" s="232"/>
      <c r="AJ15" s="126" t="s">
        <v>754</v>
      </c>
      <c r="AK15" s="232" t="s">
        <v>770</v>
      </c>
      <c r="AL15" s="233"/>
      <c r="AN15" s="241" t="s">
        <v>253</v>
      </c>
      <c r="AO15" s="242"/>
      <c r="AP15" s="243"/>
      <c r="AQ15" s="231" t="s">
        <v>252</v>
      </c>
      <c r="AR15" s="232"/>
      <c r="AS15" s="244"/>
      <c r="AT15" s="126" t="s">
        <v>754</v>
      </c>
      <c r="AU15" s="231" t="s">
        <v>787</v>
      </c>
      <c r="AV15" s="244"/>
      <c r="AW15" s="245" t="s">
        <v>253</v>
      </c>
      <c r="AX15" s="245"/>
      <c r="AY15" s="245"/>
      <c r="AZ15" s="231" t="s">
        <v>568</v>
      </c>
      <c r="BA15" s="232"/>
      <c r="BB15" s="232"/>
      <c r="BC15" s="126" t="s">
        <v>754</v>
      </c>
      <c r="BD15" s="232" t="s">
        <v>788</v>
      </c>
      <c r="BE15" s="233"/>
      <c r="BG15" s="241" t="s">
        <v>253</v>
      </c>
      <c r="BH15" s="242"/>
      <c r="BI15" s="243"/>
      <c r="BJ15" s="231" t="s">
        <v>829</v>
      </c>
      <c r="BK15" s="232"/>
      <c r="BL15" s="244"/>
      <c r="BM15" s="126" t="s">
        <v>754</v>
      </c>
      <c r="BN15" s="231" t="s">
        <v>897</v>
      </c>
      <c r="BO15" s="244"/>
      <c r="BP15" s="245" t="s">
        <v>253</v>
      </c>
      <c r="BQ15" s="245"/>
      <c r="BR15" s="245"/>
      <c r="BS15" s="231" t="s">
        <v>830</v>
      </c>
      <c r="BT15" s="232"/>
      <c r="BU15" s="244"/>
      <c r="BV15" s="126" t="s">
        <v>754</v>
      </c>
      <c r="BW15" s="231" t="s">
        <v>900</v>
      </c>
      <c r="BX15" s="233"/>
    </row>
    <row r="16" spans="2:76" ht="18.5" thickBot="1" x14ac:dyDescent="0.4">
      <c r="B16" s="456" t="s">
        <v>261</v>
      </c>
      <c r="C16" s="238"/>
      <c r="D16" s="238"/>
      <c r="E16" s="239" t="s">
        <v>259</v>
      </c>
      <c r="F16" s="239"/>
      <c r="G16" s="239"/>
      <c r="H16" s="238" t="s">
        <v>232</v>
      </c>
      <c r="I16" s="238"/>
      <c r="J16" s="239" t="s">
        <v>258</v>
      </c>
      <c r="K16" s="239"/>
      <c r="L16" s="238" t="s">
        <v>280</v>
      </c>
      <c r="M16" s="238"/>
      <c r="N16" s="239" t="s">
        <v>277</v>
      </c>
      <c r="O16" s="239"/>
      <c r="P16" s="238" t="s">
        <v>281</v>
      </c>
      <c r="Q16" s="238"/>
      <c r="R16" s="413"/>
      <c r="S16" s="413"/>
      <c r="U16" s="246" t="s">
        <v>255</v>
      </c>
      <c r="V16" s="247"/>
      <c r="W16" s="247"/>
      <c r="X16" s="284" t="s">
        <v>661</v>
      </c>
      <c r="Y16" s="284"/>
      <c r="Z16" s="284"/>
      <c r="AA16" s="284"/>
      <c r="AB16" s="284"/>
      <c r="AC16" s="284"/>
      <c r="AD16" s="247" t="s">
        <v>255</v>
      </c>
      <c r="AE16" s="247"/>
      <c r="AF16" s="247"/>
      <c r="AG16" s="285" t="s">
        <v>664</v>
      </c>
      <c r="AH16" s="286"/>
      <c r="AI16" s="286"/>
      <c r="AJ16" s="286"/>
      <c r="AK16" s="286"/>
      <c r="AL16" s="287"/>
      <c r="AN16" s="246" t="s">
        <v>255</v>
      </c>
      <c r="AO16" s="247"/>
      <c r="AP16" s="247"/>
      <c r="AQ16" s="284" t="s">
        <v>289</v>
      </c>
      <c r="AR16" s="284"/>
      <c r="AS16" s="284"/>
      <c r="AT16" s="284"/>
      <c r="AU16" s="284"/>
      <c r="AV16" s="284"/>
      <c r="AW16" s="247" t="s">
        <v>255</v>
      </c>
      <c r="AX16" s="247"/>
      <c r="AY16" s="247"/>
      <c r="AZ16" s="285" t="s">
        <v>714</v>
      </c>
      <c r="BA16" s="286"/>
      <c r="BB16" s="286"/>
      <c r="BC16" s="286"/>
      <c r="BD16" s="286"/>
      <c r="BE16" s="287"/>
      <c r="BG16" s="246" t="s">
        <v>255</v>
      </c>
      <c r="BH16" s="247"/>
      <c r="BI16" s="247"/>
      <c r="BJ16" s="248" t="s">
        <v>288</v>
      </c>
      <c r="BK16" s="248"/>
      <c r="BL16" s="248"/>
      <c r="BM16" s="248"/>
      <c r="BN16" s="248"/>
      <c r="BO16" s="248"/>
      <c r="BP16" s="247" t="s">
        <v>255</v>
      </c>
      <c r="BQ16" s="247"/>
      <c r="BR16" s="247"/>
      <c r="BS16" s="427" t="s">
        <v>838</v>
      </c>
      <c r="BT16" s="428"/>
      <c r="BU16" s="428"/>
      <c r="BV16" s="428"/>
      <c r="BW16" s="428"/>
      <c r="BX16" s="429"/>
    </row>
    <row r="17" spans="2:76" ht="19" thickTop="1" thickBot="1" x14ac:dyDescent="0.4">
      <c r="B17" s="241" t="s">
        <v>253</v>
      </c>
      <c r="C17" s="242"/>
      <c r="D17" s="243"/>
      <c r="E17" s="231" t="s">
        <v>354</v>
      </c>
      <c r="F17" s="232"/>
      <c r="G17" s="244"/>
      <c r="H17" s="126" t="s">
        <v>754</v>
      </c>
      <c r="I17" s="231" t="s">
        <v>922</v>
      </c>
      <c r="J17" s="244"/>
      <c r="K17" s="245" t="s">
        <v>253</v>
      </c>
      <c r="L17" s="245"/>
      <c r="M17" s="245"/>
      <c r="N17" s="231" t="s">
        <v>531</v>
      </c>
      <c r="O17" s="232"/>
      <c r="P17" s="232"/>
      <c r="Q17" s="126" t="s">
        <v>754</v>
      </c>
      <c r="R17" s="232" t="s">
        <v>923</v>
      </c>
      <c r="S17" s="233"/>
      <c r="U17" s="452" t="s">
        <v>271</v>
      </c>
      <c r="V17" s="453"/>
      <c r="W17" s="453"/>
      <c r="X17" s="454" t="s">
        <v>662</v>
      </c>
      <c r="Y17" s="454"/>
      <c r="Z17" s="454"/>
      <c r="AA17" s="454" t="s">
        <v>663</v>
      </c>
      <c r="AB17" s="454"/>
      <c r="AC17" s="454"/>
      <c r="AD17" s="453" t="s">
        <v>271</v>
      </c>
      <c r="AE17" s="453"/>
      <c r="AF17" s="453"/>
      <c r="AG17" s="455" t="s">
        <v>665</v>
      </c>
      <c r="AH17" s="449"/>
      <c r="AI17" s="449"/>
      <c r="AJ17" s="449" t="s">
        <v>666</v>
      </c>
      <c r="AK17" s="449"/>
      <c r="AL17" s="450"/>
      <c r="AN17" s="452" t="s">
        <v>271</v>
      </c>
      <c r="AO17" s="453"/>
      <c r="AP17" s="453"/>
      <c r="AQ17" s="454" t="s">
        <v>348</v>
      </c>
      <c r="AR17" s="454"/>
      <c r="AS17" s="454"/>
      <c r="AT17" s="454" t="s">
        <v>349</v>
      </c>
      <c r="AU17" s="454"/>
      <c r="AV17" s="454"/>
      <c r="AW17" s="453" t="s">
        <v>271</v>
      </c>
      <c r="AX17" s="453"/>
      <c r="AY17" s="453"/>
      <c r="AZ17" s="455" t="s">
        <v>715</v>
      </c>
      <c r="BA17" s="449"/>
      <c r="BB17" s="449"/>
      <c r="BC17" s="449" t="s">
        <v>716</v>
      </c>
      <c r="BD17" s="449"/>
      <c r="BE17" s="450"/>
      <c r="BG17" s="452" t="s">
        <v>271</v>
      </c>
      <c r="BH17" s="453"/>
      <c r="BI17" s="453"/>
      <c r="BJ17" s="454" t="s">
        <v>898</v>
      </c>
      <c r="BK17" s="454"/>
      <c r="BL17" s="454"/>
      <c r="BM17" s="454" t="s">
        <v>899</v>
      </c>
      <c r="BN17" s="454"/>
      <c r="BO17" s="454"/>
      <c r="BP17" s="453" t="s">
        <v>271</v>
      </c>
      <c r="BQ17" s="453"/>
      <c r="BR17" s="453"/>
      <c r="BS17" s="455" t="s">
        <v>901</v>
      </c>
      <c r="BT17" s="449"/>
      <c r="BU17" s="449"/>
      <c r="BV17" s="449" t="s">
        <v>902</v>
      </c>
      <c r="BW17" s="449"/>
      <c r="BX17" s="450"/>
    </row>
    <row r="18" spans="2:76" ht="18.5" thickTop="1" x14ac:dyDescent="0.35">
      <c r="B18" s="246" t="s">
        <v>255</v>
      </c>
      <c r="C18" s="247"/>
      <c r="D18" s="247"/>
      <c r="E18" s="284" t="s">
        <v>326</v>
      </c>
      <c r="F18" s="284"/>
      <c r="G18" s="284"/>
      <c r="H18" s="284"/>
      <c r="I18" s="284"/>
      <c r="J18" s="284"/>
      <c r="K18" s="247" t="s">
        <v>255</v>
      </c>
      <c r="L18" s="247"/>
      <c r="M18" s="247"/>
      <c r="N18" s="285" t="s">
        <v>594</v>
      </c>
      <c r="O18" s="286"/>
      <c r="P18" s="286"/>
      <c r="Q18" s="286"/>
      <c r="R18" s="286"/>
      <c r="S18" s="287"/>
      <c r="U18" s="241" t="s">
        <v>253</v>
      </c>
      <c r="V18" s="242"/>
      <c r="W18" s="243"/>
      <c r="X18" s="231" t="s">
        <v>557</v>
      </c>
      <c r="Y18" s="232"/>
      <c r="Z18" s="244"/>
      <c r="AA18" s="126" t="s">
        <v>754</v>
      </c>
      <c r="AB18" s="231" t="s">
        <v>771</v>
      </c>
      <c r="AC18" s="244"/>
      <c r="AD18" s="245" t="s">
        <v>253</v>
      </c>
      <c r="AE18" s="245"/>
      <c r="AF18" s="245"/>
      <c r="AG18" s="231" t="s">
        <v>558</v>
      </c>
      <c r="AH18" s="232"/>
      <c r="AI18" s="232"/>
      <c r="AJ18" s="126" t="s">
        <v>754</v>
      </c>
      <c r="AK18" s="232" t="s">
        <v>772</v>
      </c>
      <c r="AL18" s="233"/>
      <c r="AN18" s="241" t="s">
        <v>253</v>
      </c>
      <c r="AO18" s="242"/>
      <c r="AP18" s="243"/>
      <c r="AQ18" s="231" t="s">
        <v>569</v>
      </c>
      <c r="AR18" s="232"/>
      <c r="AS18" s="244"/>
      <c r="AT18" s="126" t="s">
        <v>754</v>
      </c>
      <c r="AU18" s="231" t="s">
        <v>789</v>
      </c>
      <c r="AV18" s="244"/>
      <c r="AW18" s="245" t="s">
        <v>253</v>
      </c>
      <c r="AX18" s="245"/>
      <c r="AY18" s="245"/>
      <c r="AZ18" s="231" t="s">
        <v>570</v>
      </c>
      <c r="BA18" s="232"/>
      <c r="BB18" s="232"/>
      <c r="BC18" s="126" t="s">
        <v>754</v>
      </c>
      <c r="BD18" s="232" t="s">
        <v>790</v>
      </c>
      <c r="BE18" s="233"/>
      <c r="BG18" s="241" t="s">
        <v>253</v>
      </c>
      <c r="BH18" s="242"/>
      <c r="BI18" s="243"/>
      <c r="BJ18" s="231" t="s">
        <v>874</v>
      </c>
      <c r="BK18" s="232"/>
      <c r="BL18" s="244"/>
      <c r="BM18" s="126" t="s">
        <v>754</v>
      </c>
      <c r="BN18" s="231" t="s">
        <v>903</v>
      </c>
      <c r="BO18" s="244"/>
      <c r="BP18" s="245" t="s">
        <v>253</v>
      </c>
      <c r="BQ18" s="245"/>
      <c r="BR18" s="245"/>
      <c r="BS18" s="231" t="s">
        <v>831</v>
      </c>
      <c r="BT18" s="232"/>
      <c r="BU18" s="244"/>
      <c r="BV18" s="126" t="s">
        <v>754</v>
      </c>
      <c r="BW18" s="231" t="s">
        <v>906</v>
      </c>
      <c r="BX18" s="233"/>
    </row>
    <row r="19" spans="2:76" ht="18.5" thickBot="1" x14ac:dyDescent="0.4">
      <c r="B19" s="452" t="s">
        <v>271</v>
      </c>
      <c r="C19" s="453"/>
      <c r="D19" s="453"/>
      <c r="E19" s="454" t="s">
        <v>592</v>
      </c>
      <c r="F19" s="454"/>
      <c r="G19" s="454"/>
      <c r="H19" s="454" t="s">
        <v>593</v>
      </c>
      <c r="I19" s="454"/>
      <c r="J19" s="454"/>
      <c r="K19" s="453" t="s">
        <v>271</v>
      </c>
      <c r="L19" s="453"/>
      <c r="M19" s="453"/>
      <c r="N19" s="455" t="s">
        <v>595</v>
      </c>
      <c r="O19" s="449"/>
      <c r="P19" s="449"/>
      <c r="Q19" s="449" t="s">
        <v>596</v>
      </c>
      <c r="R19" s="449"/>
      <c r="S19" s="450"/>
      <c r="U19" s="246" t="s">
        <v>255</v>
      </c>
      <c r="V19" s="247"/>
      <c r="W19" s="247"/>
      <c r="X19" s="284" t="s">
        <v>667</v>
      </c>
      <c r="Y19" s="284"/>
      <c r="Z19" s="284"/>
      <c r="AA19" s="284"/>
      <c r="AB19" s="284"/>
      <c r="AC19" s="284"/>
      <c r="AD19" s="247" t="s">
        <v>255</v>
      </c>
      <c r="AE19" s="247"/>
      <c r="AF19" s="247"/>
      <c r="AG19" s="285" t="s">
        <v>670</v>
      </c>
      <c r="AH19" s="286"/>
      <c r="AI19" s="286"/>
      <c r="AJ19" s="286"/>
      <c r="AK19" s="286"/>
      <c r="AL19" s="287"/>
      <c r="AN19" s="246" t="s">
        <v>255</v>
      </c>
      <c r="AO19" s="247"/>
      <c r="AP19" s="247"/>
      <c r="AQ19" s="284" t="s">
        <v>717</v>
      </c>
      <c r="AR19" s="284"/>
      <c r="AS19" s="284"/>
      <c r="AT19" s="284"/>
      <c r="AU19" s="284"/>
      <c r="AV19" s="284"/>
      <c r="AW19" s="247" t="s">
        <v>255</v>
      </c>
      <c r="AX19" s="247"/>
      <c r="AY19" s="247"/>
      <c r="AZ19" s="285" t="s">
        <v>720</v>
      </c>
      <c r="BA19" s="286"/>
      <c r="BB19" s="286"/>
      <c r="BC19" s="286"/>
      <c r="BD19" s="286"/>
      <c r="BE19" s="287"/>
      <c r="BG19" s="246" t="s">
        <v>255</v>
      </c>
      <c r="BH19" s="247"/>
      <c r="BI19" s="247"/>
      <c r="BJ19" s="441" t="s">
        <v>916</v>
      </c>
      <c r="BK19" s="441"/>
      <c r="BL19" s="441"/>
      <c r="BM19" s="441"/>
      <c r="BN19" s="441"/>
      <c r="BO19" s="441"/>
      <c r="BP19" s="247" t="s">
        <v>255</v>
      </c>
      <c r="BQ19" s="247"/>
      <c r="BR19" s="247"/>
      <c r="BS19" s="427" t="s">
        <v>840</v>
      </c>
      <c r="BT19" s="428"/>
      <c r="BU19" s="428"/>
      <c r="BV19" s="428"/>
      <c r="BW19" s="428"/>
      <c r="BX19" s="429"/>
    </row>
    <row r="20" spans="2:76" ht="19" thickTop="1" thickBot="1" x14ac:dyDescent="0.4">
      <c r="B20" s="241" t="s">
        <v>253</v>
      </c>
      <c r="C20" s="242"/>
      <c r="D20" s="243"/>
      <c r="E20" s="231" t="s">
        <v>532</v>
      </c>
      <c r="F20" s="232"/>
      <c r="G20" s="244"/>
      <c r="H20" s="126" t="s">
        <v>754</v>
      </c>
      <c r="I20" s="231" t="s">
        <v>924</v>
      </c>
      <c r="J20" s="244"/>
      <c r="K20" s="245" t="s">
        <v>253</v>
      </c>
      <c r="L20" s="245"/>
      <c r="M20" s="245"/>
      <c r="N20" s="231" t="s">
        <v>355</v>
      </c>
      <c r="O20" s="232"/>
      <c r="P20" s="232"/>
      <c r="Q20" s="126" t="s">
        <v>754</v>
      </c>
      <c r="R20" s="232" t="s">
        <v>925</v>
      </c>
      <c r="S20" s="233"/>
      <c r="U20" s="452" t="s">
        <v>271</v>
      </c>
      <c r="V20" s="453"/>
      <c r="W20" s="453"/>
      <c r="X20" s="454" t="s">
        <v>668</v>
      </c>
      <c r="Y20" s="454"/>
      <c r="Z20" s="454"/>
      <c r="AA20" s="454" t="s">
        <v>669</v>
      </c>
      <c r="AB20" s="454"/>
      <c r="AC20" s="454"/>
      <c r="AD20" s="453" t="s">
        <v>271</v>
      </c>
      <c r="AE20" s="453"/>
      <c r="AF20" s="453"/>
      <c r="AG20" s="455" t="s">
        <v>671</v>
      </c>
      <c r="AH20" s="449"/>
      <c r="AI20" s="449"/>
      <c r="AJ20" s="449" t="s">
        <v>672</v>
      </c>
      <c r="AK20" s="449"/>
      <c r="AL20" s="450"/>
      <c r="AN20" s="452" t="s">
        <v>271</v>
      </c>
      <c r="AO20" s="453"/>
      <c r="AP20" s="453"/>
      <c r="AQ20" s="454" t="s">
        <v>718</v>
      </c>
      <c r="AR20" s="454"/>
      <c r="AS20" s="454"/>
      <c r="AT20" s="454" t="s">
        <v>719</v>
      </c>
      <c r="AU20" s="454"/>
      <c r="AV20" s="454"/>
      <c r="AW20" s="453" t="s">
        <v>271</v>
      </c>
      <c r="AX20" s="453"/>
      <c r="AY20" s="453"/>
      <c r="AZ20" s="455" t="s">
        <v>721</v>
      </c>
      <c r="BA20" s="449"/>
      <c r="BB20" s="449"/>
      <c r="BC20" s="449" t="s">
        <v>722</v>
      </c>
      <c r="BD20" s="449"/>
      <c r="BE20" s="450"/>
      <c r="BG20" s="452" t="s">
        <v>271</v>
      </c>
      <c r="BH20" s="453"/>
      <c r="BI20" s="453"/>
      <c r="BJ20" s="454" t="s">
        <v>904</v>
      </c>
      <c r="BK20" s="454"/>
      <c r="BL20" s="454"/>
      <c r="BM20" s="454" t="s">
        <v>905</v>
      </c>
      <c r="BN20" s="454"/>
      <c r="BO20" s="454"/>
      <c r="BP20" s="453" t="s">
        <v>271</v>
      </c>
      <c r="BQ20" s="453"/>
      <c r="BR20" s="453"/>
      <c r="BS20" s="455" t="s">
        <v>907</v>
      </c>
      <c r="BT20" s="449"/>
      <c r="BU20" s="449"/>
      <c r="BV20" s="449" t="s">
        <v>908</v>
      </c>
      <c r="BW20" s="449"/>
      <c r="BX20" s="450"/>
    </row>
    <row r="21" spans="2:76" ht="18.5" thickTop="1" x14ac:dyDescent="0.35">
      <c r="B21" s="246" t="s">
        <v>255</v>
      </c>
      <c r="C21" s="247"/>
      <c r="D21" s="247"/>
      <c r="E21" s="284" t="s">
        <v>278</v>
      </c>
      <c r="F21" s="284"/>
      <c r="G21" s="284"/>
      <c r="H21" s="284"/>
      <c r="I21" s="284"/>
      <c r="J21" s="284"/>
      <c r="K21" s="247" t="s">
        <v>255</v>
      </c>
      <c r="L21" s="247"/>
      <c r="M21" s="247"/>
      <c r="N21" s="285" t="s">
        <v>356</v>
      </c>
      <c r="O21" s="286"/>
      <c r="P21" s="286"/>
      <c r="Q21" s="286"/>
      <c r="R21" s="286"/>
      <c r="S21" s="287"/>
      <c r="U21" s="241" t="s">
        <v>253</v>
      </c>
      <c r="V21" s="242"/>
      <c r="W21" s="243"/>
      <c r="X21" s="231" t="s">
        <v>559</v>
      </c>
      <c r="Y21" s="232"/>
      <c r="Z21" s="244"/>
      <c r="AA21" s="126" t="s">
        <v>754</v>
      </c>
      <c r="AB21" s="231" t="s">
        <v>760</v>
      </c>
      <c r="AC21" s="244"/>
      <c r="AD21" s="245" t="s">
        <v>253</v>
      </c>
      <c r="AE21" s="245"/>
      <c r="AF21" s="245"/>
      <c r="AG21" s="231" t="s">
        <v>560</v>
      </c>
      <c r="AH21" s="232"/>
      <c r="AI21" s="232"/>
      <c r="AJ21" s="126" t="s">
        <v>754</v>
      </c>
      <c r="AK21" s="232" t="s">
        <v>771</v>
      </c>
      <c r="AL21" s="233"/>
      <c r="AN21" s="446" t="s">
        <v>527</v>
      </c>
      <c r="AO21" s="235"/>
      <c r="AP21" s="235"/>
      <c r="AQ21" s="235"/>
      <c r="AR21" s="235"/>
      <c r="AS21" s="235"/>
      <c r="AT21" s="235"/>
      <c r="AU21" s="235"/>
      <c r="AV21" s="235"/>
      <c r="AW21" s="235"/>
      <c r="AX21" s="235"/>
      <c r="AY21" s="235"/>
      <c r="AZ21" s="235"/>
      <c r="BA21" s="235"/>
      <c r="BB21" s="235"/>
      <c r="BC21" s="235"/>
      <c r="BD21" s="235"/>
      <c r="BE21" s="447"/>
      <c r="BG21" s="241" t="s">
        <v>253</v>
      </c>
      <c r="BH21" s="242"/>
      <c r="BI21" s="243"/>
      <c r="BJ21" s="231" t="s">
        <v>832</v>
      </c>
      <c r="BK21" s="232"/>
      <c r="BL21" s="244"/>
      <c r="BM21" s="126" t="s">
        <v>754</v>
      </c>
      <c r="BN21" s="231" t="s">
        <v>909</v>
      </c>
      <c r="BO21" s="244"/>
      <c r="BP21" s="245" t="s">
        <v>253</v>
      </c>
      <c r="BQ21" s="245"/>
      <c r="BR21" s="245"/>
      <c r="BS21" s="231"/>
      <c r="BT21" s="232"/>
      <c r="BU21" s="244"/>
      <c r="BV21" s="126" t="s">
        <v>754</v>
      </c>
      <c r="BW21" s="231"/>
      <c r="BX21" s="233"/>
    </row>
    <row r="22" spans="2:76" ht="18.5" thickBot="1" x14ac:dyDescent="0.4">
      <c r="B22" s="452" t="s">
        <v>271</v>
      </c>
      <c r="C22" s="453"/>
      <c r="D22" s="453"/>
      <c r="E22" s="454" t="s">
        <v>332</v>
      </c>
      <c r="F22" s="454"/>
      <c r="G22" s="454"/>
      <c r="H22" s="454" t="s">
        <v>333</v>
      </c>
      <c r="I22" s="454"/>
      <c r="J22" s="454"/>
      <c r="K22" s="453" t="s">
        <v>271</v>
      </c>
      <c r="L22" s="453"/>
      <c r="M22" s="453"/>
      <c r="N22" s="455" t="s">
        <v>357</v>
      </c>
      <c r="O22" s="449"/>
      <c r="P22" s="449"/>
      <c r="Q22" s="449" t="s">
        <v>358</v>
      </c>
      <c r="R22" s="449"/>
      <c r="S22" s="450"/>
      <c r="U22" s="246" t="s">
        <v>255</v>
      </c>
      <c r="V22" s="247"/>
      <c r="W22" s="247"/>
      <c r="X22" s="284" t="s">
        <v>673</v>
      </c>
      <c r="Y22" s="284"/>
      <c r="Z22" s="284"/>
      <c r="AA22" s="284"/>
      <c r="AB22" s="284"/>
      <c r="AC22" s="284"/>
      <c r="AD22" s="247" t="s">
        <v>255</v>
      </c>
      <c r="AE22" s="247"/>
      <c r="AF22" s="247"/>
      <c r="AG22" s="285" t="s">
        <v>676</v>
      </c>
      <c r="AH22" s="286"/>
      <c r="AI22" s="286"/>
      <c r="AJ22" s="286"/>
      <c r="AK22" s="286"/>
      <c r="AL22" s="287"/>
      <c r="AN22" s="238" t="s">
        <v>261</v>
      </c>
      <c r="AO22" s="238"/>
      <c r="AP22" s="238"/>
      <c r="AQ22" s="239" t="s">
        <v>259</v>
      </c>
      <c r="AR22" s="239"/>
      <c r="AS22" s="239"/>
      <c r="AT22" s="238" t="s">
        <v>232</v>
      </c>
      <c r="AU22" s="238"/>
      <c r="AV22" s="239" t="s">
        <v>258</v>
      </c>
      <c r="AW22" s="239"/>
      <c r="AX22" s="238" t="s">
        <v>280</v>
      </c>
      <c r="AY22" s="238"/>
      <c r="AZ22" s="239" t="s">
        <v>528</v>
      </c>
      <c r="BA22" s="239"/>
      <c r="BB22" s="238" t="s">
        <v>281</v>
      </c>
      <c r="BC22" s="238"/>
      <c r="BD22" s="239"/>
      <c r="BE22" s="239"/>
      <c r="BG22" s="246" t="s">
        <v>255</v>
      </c>
      <c r="BH22" s="247"/>
      <c r="BI22" s="247"/>
      <c r="BJ22" s="248" t="s">
        <v>841</v>
      </c>
      <c r="BK22" s="248"/>
      <c r="BL22" s="248"/>
      <c r="BM22" s="248"/>
      <c r="BN22" s="248"/>
      <c r="BO22" s="248"/>
      <c r="BP22" s="247" t="s">
        <v>255</v>
      </c>
      <c r="BQ22" s="247"/>
      <c r="BR22" s="247"/>
      <c r="BS22" s="427"/>
      <c r="BT22" s="428"/>
      <c r="BU22" s="428"/>
      <c r="BV22" s="428"/>
      <c r="BW22" s="428"/>
      <c r="BX22" s="429"/>
    </row>
    <row r="23" spans="2:76" ht="19" thickTop="1" thickBot="1" x14ac:dyDescent="0.4">
      <c r="B23" s="241" t="s">
        <v>253</v>
      </c>
      <c r="C23" s="242"/>
      <c r="D23" s="243"/>
      <c r="E23" s="231" t="s">
        <v>359</v>
      </c>
      <c r="F23" s="232"/>
      <c r="G23" s="244"/>
      <c r="H23" s="126" t="s">
        <v>754</v>
      </c>
      <c r="I23" s="231" t="s">
        <v>759</v>
      </c>
      <c r="J23" s="244"/>
      <c r="K23" s="245" t="s">
        <v>253</v>
      </c>
      <c r="L23" s="245"/>
      <c r="M23" s="245"/>
      <c r="N23" s="231" t="s">
        <v>364</v>
      </c>
      <c r="O23" s="232"/>
      <c r="P23" s="232"/>
      <c r="Q23" s="126" t="s">
        <v>754</v>
      </c>
      <c r="R23" s="232" t="s">
        <v>760</v>
      </c>
      <c r="S23" s="233"/>
      <c r="U23" s="452" t="s">
        <v>271</v>
      </c>
      <c r="V23" s="453"/>
      <c r="W23" s="453"/>
      <c r="X23" s="454" t="s">
        <v>674</v>
      </c>
      <c r="Y23" s="454"/>
      <c r="Z23" s="454"/>
      <c r="AA23" s="454" t="s">
        <v>675</v>
      </c>
      <c r="AB23" s="454"/>
      <c r="AC23" s="454"/>
      <c r="AD23" s="453" t="s">
        <v>271</v>
      </c>
      <c r="AE23" s="453"/>
      <c r="AF23" s="453"/>
      <c r="AG23" s="455" t="s">
        <v>677</v>
      </c>
      <c r="AH23" s="449"/>
      <c r="AI23" s="449"/>
      <c r="AJ23" s="449" t="s">
        <v>678</v>
      </c>
      <c r="AK23" s="449"/>
      <c r="AL23" s="450"/>
      <c r="AN23" s="241" t="s">
        <v>253</v>
      </c>
      <c r="AO23" s="242"/>
      <c r="AP23" s="243"/>
      <c r="AQ23" s="231" t="s">
        <v>529</v>
      </c>
      <c r="AR23" s="232"/>
      <c r="AS23" s="244"/>
      <c r="AT23" s="126" t="s">
        <v>754</v>
      </c>
      <c r="AU23" s="231" t="s">
        <v>791</v>
      </c>
      <c r="AV23" s="244"/>
      <c r="AW23" s="245" t="s">
        <v>253</v>
      </c>
      <c r="AX23" s="245"/>
      <c r="AY23" s="245"/>
      <c r="AZ23" s="231" t="s">
        <v>530</v>
      </c>
      <c r="BA23" s="232"/>
      <c r="BB23" s="232"/>
      <c r="BC23" s="126" t="s">
        <v>754</v>
      </c>
      <c r="BD23" s="232" t="s">
        <v>792</v>
      </c>
      <c r="BE23" s="233"/>
      <c r="BG23" s="452" t="s">
        <v>271</v>
      </c>
      <c r="BH23" s="453"/>
      <c r="BI23" s="453"/>
      <c r="BJ23" s="454" t="s">
        <v>910</v>
      </c>
      <c r="BK23" s="454"/>
      <c r="BL23" s="454"/>
      <c r="BM23" s="454" t="s">
        <v>911</v>
      </c>
      <c r="BN23" s="454"/>
      <c r="BO23" s="454"/>
      <c r="BP23" s="453" t="s">
        <v>271</v>
      </c>
      <c r="BQ23" s="453"/>
      <c r="BR23" s="453"/>
      <c r="BS23" s="455"/>
      <c r="BT23" s="449"/>
      <c r="BU23" s="449"/>
      <c r="BV23" s="449"/>
      <c r="BW23" s="449"/>
      <c r="BX23" s="450"/>
    </row>
    <row r="24" spans="2:76" ht="18.5" thickTop="1" x14ac:dyDescent="0.35">
      <c r="B24" s="246" t="s">
        <v>255</v>
      </c>
      <c r="C24" s="247"/>
      <c r="D24" s="247"/>
      <c r="E24" s="284" t="s">
        <v>360</v>
      </c>
      <c r="F24" s="284"/>
      <c r="G24" s="284"/>
      <c r="H24" s="284"/>
      <c r="I24" s="284"/>
      <c r="J24" s="284"/>
      <c r="K24" s="247" t="s">
        <v>255</v>
      </c>
      <c r="L24" s="247"/>
      <c r="M24" s="247"/>
      <c r="N24" s="285" t="s">
        <v>363</v>
      </c>
      <c r="O24" s="286"/>
      <c r="P24" s="286"/>
      <c r="Q24" s="286"/>
      <c r="R24" s="286"/>
      <c r="S24" s="287"/>
      <c r="U24" s="241" t="s">
        <v>253</v>
      </c>
      <c r="V24" s="242"/>
      <c r="W24" s="243"/>
      <c r="X24" s="231" t="s">
        <v>561</v>
      </c>
      <c r="Y24" s="232"/>
      <c r="Z24" s="244"/>
      <c r="AA24" s="126" t="s">
        <v>754</v>
      </c>
      <c r="AB24" s="231" t="s">
        <v>773</v>
      </c>
      <c r="AC24" s="244"/>
      <c r="AD24" s="245" t="s">
        <v>253</v>
      </c>
      <c r="AE24" s="245"/>
      <c r="AF24" s="245"/>
      <c r="AG24" s="231" t="s">
        <v>562</v>
      </c>
      <c r="AH24" s="232"/>
      <c r="AI24" s="232"/>
      <c r="AJ24" s="126" t="s">
        <v>754</v>
      </c>
      <c r="AK24" s="232" t="s">
        <v>774</v>
      </c>
      <c r="AL24" s="233"/>
      <c r="AN24" s="246" t="s">
        <v>255</v>
      </c>
      <c r="AO24" s="247"/>
      <c r="AP24" s="247"/>
      <c r="AQ24" s="284" t="s">
        <v>723</v>
      </c>
      <c r="AR24" s="284"/>
      <c r="AS24" s="284"/>
      <c r="AT24" s="284"/>
      <c r="AU24" s="284"/>
      <c r="AV24" s="284"/>
      <c r="AW24" s="247" t="s">
        <v>255</v>
      </c>
      <c r="AX24" s="247"/>
      <c r="AY24" s="247"/>
      <c r="AZ24" s="285" t="s">
        <v>726</v>
      </c>
      <c r="BA24" s="286"/>
      <c r="BB24" s="286"/>
      <c r="BC24" s="286"/>
      <c r="BD24" s="286"/>
      <c r="BE24" s="287"/>
      <c r="BG24" s="446" t="s">
        <v>937</v>
      </c>
      <c r="BH24" s="235"/>
      <c r="BI24" s="235"/>
      <c r="BJ24" s="235"/>
      <c r="BK24" s="235"/>
      <c r="BL24" s="235"/>
      <c r="BM24" s="235"/>
      <c r="BN24" s="235"/>
      <c r="BO24" s="235"/>
      <c r="BP24" s="235"/>
      <c r="BQ24" s="235"/>
      <c r="BR24" s="235"/>
      <c r="BS24" s="235"/>
      <c r="BT24" s="235"/>
      <c r="BU24" s="235"/>
      <c r="BV24" s="235"/>
      <c r="BW24" s="235"/>
      <c r="BX24" s="447"/>
    </row>
    <row r="25" spans="2:76" ht="18.5" thickBot="1" x14ac:dyDescent="0.4">
      <c r="B25" s="452" t="s">
        <v>271</v>
      </c>
      <c r="C25" s="453"/>
      <c r="D25" s="453"/>
      <c r="E25" s="454" t="s">
        <v>361</v>
      </c>
      <c r="F25" s="454"/>
      <c r="G25" s="454"/>
      <c r="H25" s="454" t="s">
        <v>362</v>
      </c>
      <c r="I25" s="454"/>
      <c r="J25" s="454"/>
      <c r="K25" s="453" t="s">
        <v>271</v>
      </c>
      <c r="L25" s="453"/>
      <c r="M25" s="453"/>
      <c r="N25" s="455" t="s">
        <v>365</v>
      </c>
      <c r="O25" s="449"/>
      <c r="P25" s="449"/>
      <c r="Q25" s="449" t="s">
        <v>366</v>
      </c>
      <c r="R25" s="449"/>
      <c r="S25" s="450"/>
      <c r="U25" s="246" t="s">
        <v>255</v>
      </c>
      <c r="V25" s="247"/>
      <c r="W25" s="247"/>
      <c r="X25" s="284" t="s">
        <v>679</v>
      </c>
      <c r="Y25" s="284"/>
      <c r="Z25" s="284"/>
      <c r="AA25" s="284"/>
      <c r="AB25" s="284"/>
      <c r="AC25" s="284"/>
      <c r="AD25" s="247" t="s">
        <v>255</v>
      </c>
      <c r="AE25" s="247"/>
      <c r="AF25" s="247"/>
      <c r="AG25" s="285" t="s">
        <v>682</v>
      </c>
      <c r="AH25" s="286"/>
      <c r="AI25" s="286"/>
      <c r="AJ25" s="286"/>
      <c r="AK25" s="286"/>
      <c r="AL25" s="287"/>
      <c r="AN25" s="452" t="s">
        <v>271</v>
      </c>
      <c r="AO25" s="453"/>
      <c r="AP25" s="453"/>
      <c r="AQ25" s="454" t="s">
        <v>724</v>
      </c>
      <c r="AR25" s="454"/>
      <c r="AS25" s="454"/>
      <c r="AT25" s="454" t="s">
        <v>725</v>
      </c>
      <c r="AU25" s="454"/>
      <c r="AV25" s="454"/>
      <c r="AW25" s="453" t="s">
        <v>271</v>
      </c>
      <c r="AX25" s="453"/>
      <c r="AY25" s="453"/>
      <c r="AZ25" s="455" t="s">
        <v>736</v>
      </c>
      <c r="BA25" s="449"/>
      <c r="BB25" s="449"/>
      <c r="BC25" s="449" t="s">
        <v>737</v>
      </c>
      <c r="BD25" s="449"/>
      <c r="BE25" s="450"/>
      <c r="BG25" s="238" t="s">
        <v>261</v>
      </c>
      <c r="BH25" s="238"/>
      <c r="BI25" s="238"/>
      <c r="BJ25" s="239" t="s">
        <v>259</v>
      </c>
      <c r="BK25" s="239"/>
      <c r="BL25" s="239"/>
      <c r="BM25" s="238" t="s">
        <v>232</v>
      </c>
      <c r="BN25" s="238"/>
      <c r="BO25" s="239" t="s">
        <v>258</v>
      </c>
      <c r="BP25" s="239"/>
      <c r="BQ25" s="238" t="s">
        <v>280</v>
      </c>
      <c r="BR25" s="238"/>
      <c r="BS25" s="239" t="s">
        <v>938</v>
      </c>
      <c r="BT25" s="239"/>
      <c r="BU25" s="238" t="s">
        <v>281</v>
      </c>
      <c r="BV25" s="238"/>
      <c r="BW25" s="239" t="s">
        <v>939</v>
      </c>
      <c r="BX25" s="239"/>
    </row>
    <row r="26" spans="2:76" ht="19" thickTop="1" thickBot="1" x14ac:dyDescent="0.4">
      <c r="B26" s="241" t="s">
        <v>253</v>
      </c>
      <c r="C26" s="242"/>
      <c r="D26" s="243"/>
      <c r="E26" s="231" t="s">
        <v>533</v>
      </c>
      <c r="F26" s="232"/>
      <c r="G26" s="244"/>
      <c r="H26" s="126" t="s">
        <v>754</v>
      </c>
      <c r="I26" s="231" t="s">
        <v>761</v>
      </c>
      <c r="J26" s="244"/>
      <c r="K26" s="245" t="s">
        <v>253</v>
      </c>
      <c r="L26" s="245"/>
      <c r="M26" s="245"/>
      <c r="N26" s="231" t="s">
        <v>534</v>
      </c>
      <c r="O26" s="232"/>
      <c r="P26" s="232"/>
      <c r="Q26" s="126" t="s">
        <v>754</v>
      </c>
      <c r="R26" s="232" t="s">
        <v>926</v>
      </c>
      <c r="S26" s="233"/>
      <c r="U26" s="452" t="s">
        <v>271</v>
      </c>
      <c r="V26" s="453"/>
      <c r="W26" s="453"/>
      <c r="X26" s="454" t="s">
        <v>680</v>
      </c>
      <c r="Y26" s="454"/>
      <c r="Z26" s="454"/>
      <c r="AA26" s="454" t="s">
        <v>681</v>
      </c>
      <c r="AB26" s="454"/>
      <c r="AC26" s="454"/>
      <c r="AD26" s="453" t="s">
        <v>271</v>
      </c>
      <c r="AE26" s="453"/>
      <c r="AF26" s="453"/>
      <c r="AG26" s="455" t="s">
        <v>683</v>
      </c>
      <c r="AH26" s="449"/>
      <c r="AI26" s="449"/>
      <c r="AJ26" s="449" t="s">
        <v>684</v>
      </c>
      <c r="AK26" s="449"/>
      <c r="AL26" s="450"/>
      <c r="AN26" s="241" t="s">
        <v>253</v>
      </c>
      <c r="AO26" s="242"/>
      <c r="AP26" s="243"/>
      <c r="AQ26" s="231" t="s">
        <v>571</v>
      </c>
      <c r="AR26" s="232"/>
      <c r="AS26" s="244"/>
      <c r="AT26" s="126" t="s">
        <v>754</v>
      </c>
      <c r="AU26" s="231" t="s">
        <v>793</v>
      </c>
      <c r="AV26" s="244"/>
      <c r="AW26" s="245" t="s">
        <v>253</v>
      </c>
      <c r="AX26" s="245"/>
      <c r="AY26" s="245"/>
      <c r="AZ26" s="231" t="s">
        <v>572</v>
      </c>
      <c r="BA26" s="232"/>
      <c r="BB26" s="232"/>
      <c r="BC26" s="126" t="s">
        <v>754</v>
      </c>
      <c r="BD26" s="232" t="s">
        <v>794</v>
      </c>
      <c r="BE26" s="233"/>
      <c r="BG26" s="241" t="s">
        <v>253</v>
      </c>
      <c r="BH26" s="242"/>
      <c r="BI26" s="243"/>
      <c r="BJ26" s="231" t="s">
        <v>940</v>
      </c>
      <c r="BK26" s="232"/>
      <c r="BL26" s="244"/>
      <c r="BM26" s="126" t="s">
        <v>754</v>
      </c>
      <c r="BN26" s="231" t="s">
        <v>944</v>
      </c>
      <c r="BO26" s="244"/>
      <c r="BP26" s="245" t="s">
        <v>253</v>
      </c>
      <c r="BQ26" s="245"/>
      <c r="BR26" s="245"/>
      <c r="BS26" s="231" t="s">
        <v>3935</v>
      </c>
      <c r="BT26" s="232"/>
      <c r="BU26" s="244"/>
      <c r="BV26" s="126" t="s">
        <v>754</v>
      </c>
      <c r="BW26" s="231" t="s">
        <v>3936</v>
      </c>
      <c r="BX26" s="233"/>
    </row>
    <row r="27" spans="2:76" ht="18.5" thickTop="1" x14ac:dyDescent="0.35">
      <c r="B27" s="246" t="s">
        <v>255</v>
      </c>
      <c r="C27" s="247"/>
      <c r="D27" s="247"/>
      <c r="E27" s="284" t="s">
        <v>597</v>
      </c>
      <c r="F27" s="284"/>
      <c r="G27" s="284"/>
      <c r="H27" s="284"/>
      <c r="I27" s="284"/>
      <c r="J27" s="284"/>
      <c r="K27" s="247" t="s">
        <v>255</v>
      </c>
      <c r="L27" s="247"/>
      <c r="M27" s="247"/>
      <c r="N27" s="285" t="s">
        <v>600</v>
      </c>
      <c r="O27" s="286"/>
      <c r="P27" s="286"/>
      <c r="Q27" s="286"/>
      <c r="R27" s="286"/>
      <c r="S27" s="287"/>
      <c r="U27" s="241" t="s">
        <v>253</v>
      </c>
      <c r="V27" s="242"/>
      <c r="W27" s="243"/>
      <c r="X27" s="231" t="s">
        <v>563</v>
      </c>
      <c r="Y27" s="232"/>
      <c r="Z27" s="244"/>
      <c r="AA27" s="126" t="s">
        <v>754</v>
      </c>
      <c r="AB27" s="231" t="s">
        <v>772</v>
      </c>
      <c r="AC27" s="244"/>
      <c r="AD27" s="245" t="s">
        <v>253</v>
      </c>
      <c r="AE27" s="245"/>
      <c r="AF27" s="245"/>
      <c r="AG27" s="231" t="s">
        <v>812</v>
      </c>
      <c r="AH27" s="232"/>
      <c r="AI27" s="232"/>
      <c r="AJ27" s="126" t="s">
        <v>754</v>
      </c>
      <c r="AK27" s="232" t="s">
        <v>761</v>
      </c>
      <c r="AL27" s="233"/>
      <c r="AN27" s="246" t="s">
        <v>255</v>
      </c>
      <c r="AO27" s="247"/>
      <c r="AP27" s="247"/>
      <c r="AQ27" s="284" t="s">
        <v>727</v>
      </c>
      <c r="AR27" s="284"/>
      <c r="AS27" s="284"/>
      <c r="AT27" s="284"/>
      <c r="AU27" s="284"/>
      <c r="AV27" s="284"/>
      <c r="AW27" s="247" t="s">
        <v>255</v>
      </c>
      <c r="AX27" s="247"/>
      <c r="AY27" s="247"/>
      <c r="AZ27" s="285" t="s">
        <v>728</v>
      </c>
      <c r="BA27" s="286"/>
      <c r="BB27" s="286"/>
      <c r="BC27" s="286"/>
      <c r="BD27" s="286"/>
      <c r="BE27" s="287"/>
      <c r="BG27" s="246" t="s">
        <v>255</v>
      </c>
      <c r="BH27" s="247"/>
      <c r="BI27" s="247"/>
      <c r="BJ27" s="248" t="s">
        <v>941</v>
      </c>
      <c r="BK27" s="248"/>
      <c r="BL27" s="248"/>
      <c r="BM27" s="249"/>
      <c r="BN27" s="248"/>
      <c r="BO27" s="248"/>
      <c r="BP27" s="247" t="s">
        <v>255</v>
      </c>
      <c r="BQ27" s="247"/>
      <c r="BR27" s="247"/>
      <c r="BS27" s="427" t="s">
        <v>3937</v>
      </c>
      <c r="BT27" s="428"/>
      <c r="BU27" s="428"/>
      <c r="BV27" s="428"/>
      <c r="BW27" s="428"/>
      <c r="BX27" s="429"/>
    </row>
    <row r="28" spans="2:76" ht="18.5" thickBot="1" x14ac:dyDescent="0.4">
      <c r="B28" s="452" t="s">
        <v>271</v>
      </c>
      <c r="C28" s="453"/>
      <c r="D28" s="453"/>
      <c r="E28" s="454" t="s">
        <v>598</v>
      </c>
      <c r="F28" s="454"/>
      <c r="G28" s="454"/>
      <c r="H28" s="454" t="s">
        <v>599</v>
      </c>
      <c r="I28" s="454"/>
      <c r="J28" s="454"/>
      <c r="K28" s="453" t="s">
        <v>271</v>
      </c>
      <c r="L28" s="453"/>
      <c r="M28" s="453"/>
      <c r="N28" s="455" t="s">
        <v>601</v>
      </c>
      <c r="O28" s="449"/>
      <c r="P28" s="449"/>
      <c r="Q28" s="449" t="s">
        <v>602</v>
      </c>
      <c r="R28" s="449"/>
      <c r="S28" s="450"/>
      <c r="U28" s="246" t="s">
        <v>255</v>
      </c>
      <c r="V28" s="247"/>
      <c r="W28" s="247"/>
      <c r="X28" s="284" t="s">
        <v>685</v>
      </c>
      <c r="Y28" s="284"/>
      <c r="Z28" s="284"/>
      <c r="AA28" s="284"/>
      <c r="AB28" s="284"/>
      <c r="AC28" s="284"/>
      <c r="AD28" s="247" t="s">
        <v>255</v>
      </c>
      <c r="AE28" s="247"/>
      <c r="AF28" s="247"/>
      <c r="AG28" s="285" t="s">
        <v>813</v>
      </c>
      <c r="AH28" s="286"/>
      <c r="AI28" s="286"/>
      <c r="AJ28" s="286"/>
      <c r="AK28" s="286"/>
      <c r="AL28" s="287"/>
      <c r="AN28" s="452" t="s">
        <v>271</v>
      </c>
      <c r="AO28" s="453"/>
      <c r="AP28" s="453"/>
      <c r="AQ28" s="454" t="s">
        <v>738</v>
      </c>
      <c r="AR28" s="454"/>
      <c r="AS28" s="454"/>
      <c r="AT28" s="454" t="s">
        <v>739</v>
      </c>
      <c r="AU28" s="454"/>
      <c r="AV28" s="454"/>
      <c r="AW28" s="453" t="s">
        <v>271</v>
      </c>
      <c r="AX28" s="453"/>
      <c r="AY28" s="453"/>
      <c r="AZ28" s="455" t="s">
        <v>740</v>
      </c>
      <c r="BA28" s="449"/>
      <c r="BB28" s="449"/>
      <c r="BC28" s="449" t="s">
        <v>741</v>
      </c>
      <c r="BD28" s="449"/>
      <c r="BE28" s="450"/>
      <c r="BG28" s="452" t="s">
        <v>271</v>
      </c>
      <c r="BH28" s="453"/>
      <c r="BI28" s="453"/>
      <c r="BJ28" s="454" t="s">
        <v>942</v>
      </c>
      <c r="BK28" s="454"/>
      <c r="BL28" s="454"/>
      <c r="BM28" s="454" t="s">
        <v>943</v>
      </c>
      <c r="BN28" s="454"/>
      <c r="BO28" s="454"/>
      <c r="BP28" s="453" t="s">
        <v>271</v>
      </c>
      <c r="BQ28" s="453"/>
      <c r="BR28" s="453"/>
      <c r="BS28" s="455"/>
      <c r="BT28" s="449"/>
      <c r="BU28" s="449"/>
      <c r="BV28" s="449"/>
      <c r="BW28" s="449"/>
      <c r="BX28" s="450"/>
    </row>
    <row r="29" spans="2:76" ht="19" thickTop="1" thickBot="1" x14ac:dyDescent="0.4">
      <c r="B29" s="241" t="s">
        <v>253</v>
      </c>
      <c r="C29" s="242"/>
      <c r="D29" s="243"/>
      <c r="E29" s="231" t="s">
        <v>325</v>
      </c>
      <c r="F29" s="232"/>
      <c r="G29" s="244"/>
      <c r="H29" s="126" t="s">
        <v>754</v>
      </c>
      <c r="I29" s="231" t="s">
        <v>762</v>
      </c>
      <c r="J29" s="244"/>
      <c r="K29" s="245" t="s">
        <v>253</v>
      </c>
      <c r="L29" s="245"/>
      <c r="M29" s="245"/>
      <c r="N29" s="231" t="s">
        <v>535</v>
      </c>
      <c r="O29" s="232"/>
      <c r="P29" s="232"/>
      <c r="Q29" s="126" t="s">
        <v>754</v>
      </c>
      <c r="R29" s="232" t="s">
        <v>927</v>
      </c>
      <c r="S29" s="233"/>
      <c r="U29" s="452" t="s">
        <v>271</v>
      </c>
      <c r="V29" s="453"/>
      <c r="W29" s="453"/>
      <c r="X29" s="454" t="s">
        <v>686</v>
      </c>
      <c r="Y29" s="454"/>
      <c r="Z29" s="454"/>
      <c r="AA29" s="454" t="s">
        <v>687</v>
      </c>
      <c r="AB29" s="454"/>
      <c r="AC29" s="454"/>
      <c r="AD29" s="453" t="s">
        <v>271</v>
      </c>
      <c r="AE29" s="453"/>
      <c r="AF29" s="453"/>
      <c r="AG29" s="455" t="s">
        <v>814</v>
      </c>
      <c r="AH29" s="449"/>
      <c r="AI29" s="449"/>
      <c r="AJ29" s="449" t="s">
        <v>815</v>
      </c>
      <c r="AK29" s="449"/>
      <c r="AL29" s="450"/>
      <c r="AN29" s="241" t="s">
        <v>253</v>
      </c>
      <c r="AO29" s="242"/>
      <c r="AP29" s="243"/>
      <c r="AQ29" s="231" t="s">
        <v>573</v>
      </c>
      <c r="AR29" s="232"/>
      <c r="AS29" s="244"/>
      <c r="AT29" s="126" t="s">
        <v>754</v>
      </c>
      <c r="AU29" s="231" t="s">
        <v>795</v>
      </c>
      <c r="AV29" s="244"/>
      <c r="AW29" s="245" t="s">
        <v>253</v>
      </c>
      <c r="AX29" s="245"/>
      <c r="AY29" s="245"/>
      <c r="AZ29" s="231" t="s">
        <v>574</v>
      </c>
      <c r="BA29" s="232"/>
      <c r="BB29" s="232"/>
      <c r="BC29" s="126" t="s">
        <v>754</v>
      </c>
      <c r="BD29" s="232" t="s">
        <v>796</v>
      </c>
      <c r="BE29" s="233"/>
      <c r="BG29" s="132"/>
      <c r="BH29" s="132"/>
      <c r="BI29" s="132"/>
      <c r="BJ29" s="132"/>
      <c r="BK29" s="132"/>
      <c r="BL29" s="132"/>
      <c r="BM29" s="132"/>
      <c r="BN29" s="132"/>
      <c r="BO29" s="132"/>
      <c r="BP29" s="132"/>
      <c r="BQ29" s="132"/>
      <c r="BR29" s="132"/>
      <c r="BS29" s="132"/>
      <c r="BT29" s="132"/>
      <c r="BU29" s="132"/>
      <c r="BV29" s="132"/>
      <c r="BW29" s="132"/>
      <c r="BX29" s="133"/>
    </row>
    <row r="30" spans="2:76" ht="18.5" thickTop="1" x14ac:dyDescent="0.35">
      <c r="B30" s="246" t="s">
        <v>255</v>
      </c>
      <c r="C30" s="247"/>
      <c r="D30" s="247"/>
      <c r="E30" s="284" t="s">
        <v>326</v>
      </c>
      <c r="F30" s="284"/>
      <c r="G30" s="284"/>
      <c r="H30" s="284"/>
      <c r="I30" s="284"/>
      <c r="J30" s="284"/>
      <c r="K30" s="247" t="s">
        <v>255</v>
      </c>
      <c r="L30" s="247"/>
      <c r="M30" s="247"/>
      <c r="N30" s="285" t="s">
        <v>351</v>
      </c>
      <c r="O30" s="286"/>
      <c r="P30" s="286"/>
      <c r="Q30" s="286"/>
      <c r="R30" s="286"/>
      <c r="S30" s="287"/>
      <c r="U30" s="446" t="s">
        <v>251</v>
      </c>
      <c r="V30" s="235"/>
      <c r="W30" s="235"/>
      <c r="X30" s="235"/>
      <c r="Y30" s="235"/>
      <c r="Z30" s="235"/>
      <c r="AA30" s="235"/>
      <c r="AB30" s="235"/>
      <c r="AC30" s="235"/>
      <c r="AD30" s="235"/>
      <c r="AE30" s="235"/>
      <c r="AF30" s="235"/>
      <c r="AG30" s="235"/>
      <c r="AH30" s="235"/>
      <c r="AI30" s="235"/>
      <c r="AJ30" s="235"/>
      <c r="AK30" s="235"/>
      <c r="AL30" s="447"/>
      <c r="AN30" s="246" t="s">
        <v>255</v>
      </c>
      <c r="AO30" s="247"/>
      <c r="AP30" s="247"/>
      <c r="AQ30" s="284" t="s">
        <v>729</v>
      </c>
      <c r="AR30" s="284"/>
      <c r="AS30" s="284"/>
      <c r="AT30" s="284"/>
      <c r="AU30" s="284"/>
      <c r="AV30" s="284"/>
      <c r="AW30" s="247" t="s">
        <v>255</v>
      </c>
      <c r="AX30" s="247"/>
      <c r="AY30" s="247"/>
      <c r="AZ30" s="285" t="s">
        <v>730</v>
      </c>
      <c r="BA30" s="286"/>
      <c r="BB30" s="286"/>
      <c r="BC30" s="286"/>
      <c r="BD30" s="286"/>
      <c r="BE30" s="287"/>
      <c r="BG30" s="132"/>
      <c r="BH30" s="132"/>
      <c r="BI30" s="132"/>
      <c r="BJ30" s="132"/>
      <c r="BK30" s="132"/>
      <c r="BL30" s="132"/>
      <c r="BM30" s="132"/>
      <c r="BN30" s="132"/>
      <c r="BO30" s="132"/>
      <c r="BP30" s="132"/>
      <c r="BQ30" s="132"/>
      <c r="BR30" s="132"/>
      <c r="BS30" s="132"/>
      <c r="BT30" s="132"/>
      <c r="BU30" s="132"/>
      <c r="BV30" s="132"/>
      <c r="BW30" s="132"/>
      <c r="BX30" s="133"/>
    </row>
    <row r="31" spans="2:76" ht="18.5" thickBot="1" x14ac:dyDescent="0.4">
      <c r="B31" s="452" t="s">
        <v>271</v>
      </c>
      <c r="C31" s="453"/>
      <c r="D31" s="453"/>
      <c r="E31" s="454" t="s">
        <v>331</v>
      </c>
      <c r="F31" s="454"/>
      <c r="G31" s="454"/>
      <c r="H31" s="454" t="s">
        <v>367</v>
      </c>
      <c r="I31" s="454"/>
      <c r="J31" s="454"/>
      <c r="K31" s="453" t="s">
        <v>271</v>
      </c>
      <c r="L31" s="453"/>
      <c r="M31" s="453"/>
      <c r="N31" s="455" t="s">
        <v>603</v>
      </c>
      <c r="O31" s="449"/>
      <c r="P31" s="449"/>
      <c r="Q31" s="449" t="s">
        <v>604</v>
      </c>
      <c r="R31" s="449"/>
      <c r="S31" s="450"/>
      <c r="U31" s="238" t="s">
        <v>261</v>
      </c>
      <c r="V31" s="238"/>
      <c r="W31" s="238"/>
      <c r="X31" s="239" t="s">
        <v>259</v>
      </c>
      <c r="Y31" s="239"/>
      <c r="Z31" s="239"/>
      <c r="AA31" s="238" t="s">
        <v>232</v>
      </c>
      <c r="AB31" s="238"/>
      <c r="AC31" s="239" t="s">
        <v>258</v>
      </c>
      <c r="AD31" s="239"/>
      <c r="AE31" s="238" t="s">
        <v>280</v>
      </c>
      <c r="AF31" s="238"/>
      <c r="AG31" s="239" t="s">
        <v>282</v>
      </c>
      <c r="AH31" s="239"/>
      <c r="AI31" s="238" t="s">
        <v>281</v>
      </c>
      <c r="AJ31" s="238"/>
      <c r="AK31" s="239" t="s">
        <v>283</v>
      </c>
      <c r="AL31" s="239"/>
      <c r="AN31" s="452" t="s">
        <v>271</v>
      </c>
      <c r="AO31" s="453"/>
      <c r="AP31" s="453"/>
      <c r="AQ31" s="454" t="s">
        <v>742</v>
      </c>
      <c r="AR31" s="454"/>
      <c r="AS31" s="454"/>
      <c r="AT31" s="454" t="s">
        <v>743</v>
      </c>
      <c r="AU31" s="454"/>
      <c r="AV31" s="454"/>
      <c r="AW31" s="453" t="s">
        <v>271</v>
      </c>
      <c r="AX31" s="453"/>
      <c r="AY31" s="453"/>
      <c r="AZ31" s="455" t="s">
        <v>744</v>
      </c>
      <c r="BA31" s="449"/>
      <c r="BB31" s="449"/>
      <c r="BC31" s="449" t="s">
        <v>745</v>
      </c>
      <c r="BD31" s="449"/>
      <c r="BE31" s="450"/>
      <c r="BG31" s="132"/>
      <c r="BH31" s="132"/>
      <c r="BI31" s="132"/>
      <c r="BJ31" s="132"/>
      <c r="BK31" s="132"/>
      <c r="BL31" s="132"/>
      <c r="BM31" s="132"/>
      <c r="BN31" s="132"/>
      <c r="BO31" s="132"/>
      <c r="BP31" s="132"/>
      <c r="BQ31" s="132"/>
      <c r="BR31" s="132"/>
      <c r="BS31" s="132"/>
      <c r="BT31" s="132"/>
      <c r="BU31" s="132"/>
      <c r="BV31" s="132"/>
      <c r="BW31" s="132"/>
      <c r="BX31" s="133"/>
    </row>
    <row r="32" spans="2:76" ht="18.5" thickTop="1" x14ac:dyDescent="0.35">
      <c r="B32" s="241" t="s">
        <v>253</v>
      </c>
      <c r="C32" s="242"/>
      <c r="D32" s="243"/>
      <c r="E32" s="231" t="s">
        <v>350</v>
      </c>
      <c r="F32" s="232"/>
      <c r="G32" s="244"/>
      <c r="H32" s="126" t="s">
        <v>754</v>
      </c>
      <c r="I32" s="231" t="s">
        <v>928</v>
      </c>
      <c r="J32" s="244"/>
      <c r="K32" s="245" t="s">
        <v>253</v>
      </c>
      <c r="L32" s="245"/>
      <c r="M32" s="245"/>
      <c r="N32" s="231" t="s">
        <v>536</v>
      </c>
      <c r="O32" s="232"/>
      <c r="P32" s="232"/>
      <c r="Q32" s="126" t="s">
        <v>754</v>
      </c>
      <c r="R32" s="232" t="s">
        <v>763</v>
      </c>
      <c r="S32" s="233"/>
      <c r="U32" s="241" t="s">
        <v>253</v>
      </c>
      <c r="V32" s="242"/>
      <c r="W32" s="243"/>
      <c r="X32" s="231" t="s">
        <v>284</v>
      </c>
      <c r="Y32" s="232"/>
      <c r="Z32" s="244"/>
      <c r="AA32" s="126" t="s">
        <v>754</v>
      </c>
      <c r="AB32" s="231" t="s">
        <v>775</v>
      </c>
      <c r="AC32" s="244"/>
      <c r="AD32" s="245" t="s">
        <v>253</v>
      </c>
      <c r="AE32" s="245"/>
      <c r="AF32" s="245"/>
      <c r="AG32" s="231" t="s">
        <v>564</v>
      </c>
      <c r="AH32" s="232"/>
      <c r="AI32" s="232"/>
      <c r="AJ32" s="126" t="s">
        <v>754</v>
      </c>
      <c r="AK32" s="232" t="s">
        <v>776</v>
      </c>
      <c r="AL32" s="233"/>
      <c r="AN32" s="241" t="s">
        <v>253</v>
      </c>
      <c r="AO32" s="242"/>
      <c r="AP32" s="243"/>
      <c r="AQ32" s="231" t="s">
        <v>575</v>
      </c>
      <c r="AR32" s="232"/>
      <c r="AS32" s="244"/>
      <c r="AT32" s="126" t="s">
        <v>754</v>
      </c>
      <c r="AU32" s="231" t="s">
        <v>797</v>
      </c>
      <c r="AV32" s="244"/>
      <c r="AW32" s="245" t="s">
        <v>253</v>
      </c>
      <c r="AX32" s="245"/>
      <c r="AY32" s="245"/>
      <c r="AZ32" s="231" t="s">
        <v>576</v>
      </c>
      <c r="BA32" s="232"/>
      <c r="BB32" s="232"/>
      <c r="BC32" s="126" t="s">
        <v>754</v>
      </c>
      <c r="BD32" s="232" t="s">
        <v>789</v>
      </c>
      <c r="BE32" s="233"/>
      <c r="BG32" s="132"/>
      <c r="BH32" s="132"/>
      <c r="BI32" s="132"/>
      <c r="BJ32" s="132"/>
      <c r="BK32" s="132"/>
      <c r="BL32" s="132"/>
      <c r="BM32" s="132"/>
      <c r="BN32" s="132"/>
      <c r="BO32" s="132"/>
      <c r="BP32" s="132"/>
      <c r="BQ32" s="132"/>
      <c r="BR32" s="132"/>
      <c r="BS32" s="132"/>
      <c r="BT32" s="132"/>
      <c r="BU32" s="132"/>
      <c r="BV32" s="132"/>
      <c r="BW32" s="132"/>
      <c r="BX32" s="133"/>
    </row>
    <row r="33" spans="2:76" ht="18" x14ac:dyDescent="0.35">
      <c r="B33" s="246" t="s">
        <v>255</v>
      </c>
      <c r="C33" s="247"/>
      <c r="D33" s="247"/>
      <c r="E33" s="284" t="s">
        <v>351</v>
      </c>
      <c r="F33" s="284"/>
      <c r="G33" s="284"/>
      <c r="H33" s="284"/>
      <c r="I33" s="284"/>
      <c r="J33" s="284"/>
      <c r="K33" s="247" t="s">
        <v>255</v>
      </c>
      <c r="L33" s="247"/>
      <c r="M33" s="247"/>
      <c r="N33" s="285" t="s">
        <v>606</v>
      </c>
      <c r="O33" s="286"/>
      <c r="P33" s="286"/>
      <c r="Q33" s="286"/>
      <c r="R33" s="286"/>
      <c r="S33" s="287"/>
      <c r="U33" s="246" t="s">
        <v>255</v>
      </c>
      <c r="V33" s="247"/>
      <c r="W33" s="247"/>
      <c r="X33" s="284" t="s">
        <v>289</v>
      </c>
      <c r="Y33" s="284"/>
      <c r="Z33" s="284"/>
      <c r="AA33" s="284"/>
      <c r="AB33" s="284"/>
      <c r="AC33" s="284"/>
      <c r="AD33" s="247" t="s">
        <v>255</v>
      </c>
      <c r="AE33" s="247"/>
      <c r="AF33" s="247"/>
      <c r="AG33" s="285" t="s">
        <v>688</v>
      </c>
      <c r="AH33" s="286"/>
      <c r="AI33" s="286"/>
      <c r="AJ33" s="286"/>
      <c r="AK33" s="286"/>
      <c r="AL33" s="287"/>
      <c r="AN33" s="246" t="s">
        <v>255</v>
      </c>
      <c r="AO33" s="247"/>
      <c r="AP33" s="247"/>
      <c r="AQ33" s="284" t="s">
        <v>731</v>
      </c>
      <c r="AR33" s="284"/>
      <c r="AS33" s="284"/>
      <c r="AT33" s="284"/>
      <c r="AU33" s="284"/>
      <c r="AV33" s="284"/>
      <c r="AW33" s="247" t="s">
        <v>255</v>
      </c>
      <c r="AX33" s="247"/>
      <c r="AY33" s="247"/>
      <c r="AZ33" s="285" t="s">
        <v>732</v>
      </c>
      <c r="BA33" s="286"/>
      <c r="BB33" s="286"/>
      <c r="BC33" s="286"/>
      <c r="BD33" s="286"/>
      <c r="BE33" s="287"/>
      <c r="BG33" s="132"/>
      <c r="BH33" s="132"/>
      <c r="BI33" s="132"/>
      <c r="BJ33" s="132"/>
      <c r="BK33" s="132"/>
      <c r="BL33" s="132"/>
      <c r="BM33" s="132"/>
      <c r="BN33" s="132"/>
      <c r="BO33" s="132"/>
      <c r="BP33" s="132"/>
      <c r="BQ33" s="132"/>
      <c r="BR33" s="132"/>
      <c r="BS33" s="132"/>
      <c r="BT33" s="132"/>
      <c r="BU33" s="132"/>
      <c r="BV33" s="132"/>
      <c r="BW33" s="132"/>
      <c r="BX33" s="133"/>
    </row>
    <row r="34" spans="2:76" ht="18.5" thickBot="1" x14ac:dyDescent="0.4">
      <c r="B34" s="452" t="s">
        <v>271</v>
      </c>
      <c r="C34" s="453"/>
      <c r="D34" s="453"/>
      <c r="E34" s="454" t="s">
        <v>352</v>
      </c>
      <c r="F34" s="454"/>
      <c r="G34" s="454"/>
      <c r="H34" s="454" t="s">
        <v>605</v>
      </c>
      <c r="I34" s="454"/>
      <c r="J34" s="454"/>
      <c r="K34" s="453" t="s">
        <v>271</v>
      </c>
      <c r="L34" s="453"/>
      <c r="M34" s="453"/>
      <c r="N34" s="455" t="s">
        <v>607</v>
      </c>
      <c r="O34" s="449"/>
      <c r="P34" s="449"/>
      <c r="Q34" s="449" t="s">
        <v>608</v>
      </c>
      <c r="R34" s="449"/>
      <c r="S34" s="450"/>
      <c r="U34" s="452" t="s">
        <v>271</v>
      </c>
      <c r="V34" s="453"/>
      <c r="W34" s="453"/>
      <c r="X34" s="454" t="s">
        <v>334</v>
      </c>
      <c r="Y34" s="454"/>
      <c r="Z34" s="454"/>
      <c r="AA34" s="454" t="s">
        <v>338</v>
      </c>
      <c r="AB34" s="454"/>
      <c r="AC34" s="454"/>
      <c r="AD34" s="453" t="s">
        <v>271</v>
      </c>
      <c r="AE34" s="453"/>
      <c r="AF34" s="453"/>
      <c r="AG34" s="455" t="s">
        <v>689</v>
      </c>
      <c r="AH34" s="449"/>
      <c r="AI34" s="449"/>
      <c r="AJ34" s="449" t="s">
        <v>690</v>
      </c>
      <c r="AK34" s="449"/>
      <c r="AL34" s="450"/>
      <c r="AN34" s="452" t="s">
        <v>271</v>
      </c>
      <c r="AO34" s="453"/>
      <c r="AP34" s="453"/>
      <c r="AQ34" s="454" t="s">
        <v>746</v>
      </c>
      <c r="AR34" s="454"/>
      <c r="AS34" s="454"/>
      <c r="AT34" s="454" t="s">
        <v>747</v>
      </c>
      <c r="AU34" s="454"/>
      <c r="AV34" s="454"/>
      <c r="AW34" s="453" t="s">
        <v>271</v>
      </c>
      <c r="AX34" s="453"/>
      <c r="AY34" s="453"/>
      <c r="AZ34" s="455" t="s">
        <v>748</v>
      </c>
      <c r="BA34" s="449"/>
      <c r="BB34" s="449"/>
      <c r="BC34" s="449" t="s">
        <v>749</v>
      </c>
      <c r="BD34" s="449"/>
      <c r="BE34" s="450"/>
      <c r="BG34" s="132"/>
      <c r="BH34" s="132"/>
      <c r="BI34" s="132"/>
      <c r="BJ34" s="132"/>
      <c r="BK34" s="132"/>
      <c r="BL34" s="132"/>
      <c r="BM34" s="132"/>
      <c r="BN34" s="132"/>
      <c r="BO34" s="132"/>
      <c r="BP34" s="132"/>
      <c r="BQ34" s="132"/>
      <c r="BR34" s="132"/>
      <c r="BS34" s="132"/>
      <c r="BT34" s="132"/>
      <c r="BU34" s="132"/>
      <c r="BV34" s="132"/>
      <c r="BW34" s="132"/>
      <c r="BX34" s="133"/>
    </row>
    <row r="35" spans="2:76" ht="18.5" thickTop="1" x14ac:dyDescent="0.35">
      <c r="B35" s="241" t="s">
        <v>253</v>
      </c>
      <c r="C35" s="242"/>
      <c r="D35" s="243"/>
      <c r="E35" s="231" t="s">
        <v>537</v>
      </c>
      <c r="F35" s="232"/>
      <c r="G35" s="244"/>
      <c r="H35" s="126" t="s">
        <v>754</v>
      </c>
      <c r="I35" s="231" t="s">
        <v>929</v>
      </c>
      <c r="J35" s="244"/>
      <c r="K35" s="245" t="s">
        <v>253</v>
      </c>
      <c r="L35" s="245"/>
      <c r="M35" s="245"/>
      <c r="N35" s="231" t="s">
        <v>538</v>
      </c>
      <c r="O35" s="232"/>
      <c r="P35" s="232"/>
      <c r="Q35" s="126" t="s">
        <v>754</v>
      </c>
      <c r="R35" s="232" t="s">
        <v>926</v>
      </c>
      <c r="S35" s="233"/>
      <c r="U35" s="241" t="s">
        <v>253</v>
      </c>
      <c r="V35" s="242"/>
      <c r="W35" s="243"/>
      <c r="X35" s="231" t="s">
        <v>565</v>
      </c>
      <c r="Y35" s="232"/>
      <c r="Z35" s="244"/>
      <c r="AA35" s="126" t="s">
        <v>754</v>
      </c>
      <c r="AB35" s="231" t="s">
        <v>777</v>
      </c>
      <c r="AC35" s="244"/>
      <c r="AD35" s="245" t="s">
        <v>253</v>
      </c>
      <c r="AE35" s="245"/>
      <c r="AF35" s="245"/>
      <c r="AG35" s="231" t="s">
        <v>566</v>
      </c>
      <c r="AH35" s="232"/>
      <c r="AI35" s="232"/>
      <c r="AJ35" s="126" t="s">
        <v>754</v>
      </c>
      <c r="AK35" s="232" t="s">
        <v>778</v>
      </c>
      <c r="AL35" s="233"/>
      <c r="AN35" s="241" t="s">
        <v>253</v>
      </c>
      <c r="AO35" s="242"/>
      <c r="AP35" s="243"/>
      <c r="AQ35" s="231" t="s">
        <v>577</v>
      </c>
      <c r="AR35" s="232"/>
      <c r="AS35" s="244"/>
      <c r="AT35" s="126" t="s">
        <v>754</v>
      </c>
      <c r="AU35" s="231" t="s">
        <v>798</v>
      </c>
      <c r="AV35" s="244"/>
      <c r="AW35" s="245"/>
      <c r="AX35" s="245"/>
      <c r="AY35" s="245"/>
      <c r="AZ35" s="231"/>
      <c r="BA35" s="232"/>
      <c r="BB35" s="232"/>
      <c r="BC35" s="232"/>
      <c r="BD35" s="232"/>
      <c r="BE35" s="233"/>
      <c r="BG35" s="132"/>
      <c r="BH35" s="132"/>
      <c r="BI35" s="132"/>
      <c r="BJ35" s="132"/>
      <c r="BK35" s="132"/>
      <c r="BL35" s="132"/>
      <c r="BM35" s="132"/>
      <c r="BN35" s="132"/>
      <c r="BO35" s="132"/>
      <c r="BP35" s="132"/>
      <c r="BQ35" s="132"/>
      <c r="BR35" s="132"/>
      <c r="BS35" s="132"/>
      <c r="BT35" s="132"/>
      <c r="BU35" s="132"/>
      <c r="BV35" s="132"/>
      <c r="BW35" s="132"/>
      <c r="BX35" s="133"/>
    </row>
    <row r="36" spans="2:76" ht="18" x14ac:dyDescent="0.35">
      <c r="B36" s="246" t="s">
        <v>255</v>
      </c>
      <c r="C36" s="247"/>
      <c r="D36" s="247"/>
      <c r="E36" s="284" t="s">
        <v>609</v>
      </c>
      <c r="F36" s="284"/>
      <c r="G36" s="284"/>
      <c r="H36" s="284"/>
      <c r="I36" s="284"/>
      <c r="J36" s="284"/>
      <c r="K36" s="247" t="s">
        <v>255</v>
      </c>
      <c r="L36" s="247"/>
      <c r="M36" s="247"/>
      <c r="N36" s="285" t="s">
        <v>612</v>
      </c>
      <c r="O36" s="286"/>
      <c r="P36" s="286"/>
      <c r="Q36" s="286"/>
      <c r="R36" s="286"/>
      <c r="S36" s="287"/>
      <c r="U36" s="246" t="s">
        <v>255</v>
      </c>
      <c r="V36" s="247"/>
      <c r="W36" s="247"/>
      <c r="X36" s="284" t="s">
        <v>691</v>
      </c>
      <c r="Y36" s="284"/>
      <c r="Z36" s="284"/>
      <c r="AA36" s="284"/>
      <c r="AB36" s="284"/>
      <c r="AC36" s="284"/>
      <c r="AD36" s="247" t="s">
        <v>255</v>
      </c>
      <c r="AE36" s="247"/>
      <c r="AF36" s="247"/>
      <c r="AG36" s="285" t="s">
        <v>694</v>
      </c>
      <c r="AH36" s="286"/>
      <c r="AI36" s="286"/>
      <c r="AJ36" s="286"/>
      <c r="AK36" s="286"/>
      <c r="AL36" s="287"/>
      <c r="AN36" s="246" t="s">
        <v>255</v>
      </c>
      <c r="AO36" s="247"/>
      <c r="AP36" s="247"/>
      <c r="AQ36" s="284" t="s">
        <v>733</v>
      </c>
      <c r="AR36" s="284"/>
      <c r="AS36" s="284"/>
      <c r="AT36" s="284"/>
      <c r="AU36" s="284"/>
      <c r="AV36" s="284"/>
      <c r="AW36" s="247"/>
      <c r="AX36" s="247"/>
      <c r="AY36" s="247"/>
      <c r="AZ36" s="285"/>
      <c r="BA36" s="286"/>
      <c r="BB36" s="286"/>
      <c r="BC36" s="286"/>
      <c r="BD36" s="286"/>
      <c r="BE36" s="287"/>
      <c r="BG36" s="132"/>
      <c r="BH36" s="132"/>
      <c r="BI36" s="132"/>
      <c r="BJ36" s="132"/>
      <c r="BK36" s="132"/>
      <c r="BL36" s="132"/>
      <c r="BM36" s="132"/>
      <c r="BN36" s="132"/>
      <c r="BO36" s="132"/>
      <c r="BP36" s="132"/>
      <c r="BQ36" s="132"/>
      <c r="BR36" s="132"/>
      <c r="BS36" s="132"/>
      <c r="BT36" s="132"/>
      <c r="BU36" s="132"/>
      <c r="BV36" s="132"/>
      <c r="BW36" s="132"/>
      <c r="BX36" s="133"/>
    </row>
    <row r="37" spans="2:76" ht="18.5" thickBot="1" x14ac:dyDescent="0.4">
      <c r="B37" s="452" t="s">
        <v>271</v>
      </c>
      <c r="C37" s="453"/>
      <c r="D37" s="453"/>
      <c r="E37" s="454" t="s">
        <v>610</v>
      </c>
      <c r="F37" s="454"/>
      <c r="G37" s="454"/>
      <c r="H37" s="454" t="s">
        <v>611</v>
      </c>
      <c r="I37" s="454"/>
      <c r="J37" s="454"/>
      <c r="K37" s="453" t="s">
        <v>271</v>
      </c>
      <c r="L37" s="453"/>
      <c r="M37" s="453"/>
      <c r="N37" s="455" t="s">
        <v>613</v>
      </c>
      <c r="O37" s="449"/>
      <c r="P37" s="449"/>
      <c r="Q37" s="449" t="s">
        <v>614</v>
      </c>
      <c r="R37" s="449"/>
      <c r="S37" s="450"/>
      <c r="U37" s="452" t="s">
        <v>271</v>
      </c>
      <c r="V37" s="453"/>
      <c r="W37" s="453"/>
      <c r="X37" s="454" t="s">
        <v>692</v>
      </c>
      <c r="Y37" s="454"/>
      <c r="Z37" s="454"/>
      <c r="AA37" s="454" t="s">
        <v>693</v>
      </c>
      <c r="AB37" s="454"/>
      <c r="AC37" s="454"/>
      <c r="AD37" s="453" t="s">
        <v>271</v>
      </c>
      <c r="AE37" s="453"/>
      <c r="AF37" s="453"/>
      <c r="AG37" s="455" t="s">
        <v>695</v>
      </c>
      <c r="AH37" s="449"/>
      <c r="AI37" s="449"/>
      <c r="AJ37" s="449" t="s">
        <v>696</v>
      </c>
      <c r="AK37" s="449"/>
      <c r="AL37" s="450"/>
      <c r="AN37" s="452" t="s">
        <v>271</v>
      </c>
      <c r="AO37" s="453"/>
      <c r="AP37" s="453"/>
      <c r="AQ37" s="454" t="s">
        <v>750</v>
      </c>
      <c r="AR37" s="454"/>
      <c r="AS37" s="454"/>
      <c r="AT37" s="454" t="s">
        <v>751</v>
      </c>
      <c r="AU37" s="454"/>
      <c r="AV37" s="454"/>
      <c r="AW37" s="453"/>
      <c r="AX37" s="453"/>
      <c r="AY37" s="453"/>
      <c r="AZ37" s="455"/>
      <c r="BA37" s="449"/>
      <c r="BB37" s="449"/>
      <c r="BC37" s="449"/>
      <c r="BD37" s="449"/>
      <c r="BE37" s="450"/>
      <c r="BG37" s="132"/>
      <c r="BH37" s="132"/>
      <c r="BI37" s="132"/>
      <c r="BJ37" s="132"/>
      <c r="BK37" s="132"/>
      <c r="BL37" s="132"/>
      <c r="BM37" s="132"/>
      <c r="BN37" s="132"/>
      <c r="BO37" s="132"/>
      <c r="BP37" s="132"/>
      <c r="BQ37" s="132"/>
      <c r="BR37" s="132"/>
      <c r="BS37" s="132"/>
      <c r="BT37" s="132"/>
      <c r="BU37" s="132"/>
      <c r="BV37" s="132"/>
      <c r="BW37" s="132"/>
      <c r="BX37" s="133"/>
    </row>
    <row r="38" spans="2:76" ht="18.5" thickTop="1" x14ac:dyDescent="0.35">
      <c r="B38" s="241" t="s">
        <v>253</v>
      </c>
      <c r="C38" s="242"/>
      <c r="D38" s="243"/>
      <c r="E38" s="231" t="s">
        <v>539</v>
      </c>
      <c r="F38" s="232"/>
      <c r="G38" s="244"/>
      <c r="H38" s="126" t="s">
        <v>754</v>
      </c>
      <c r="I38" s="231" t="s">
        <v>930</v>
      </c>
      <c r="J38" s="244"/>
      <c r="K38" s="245" t="s">
        <v>253</v>
      </c>
      <c r="L38" s="245"/>
      <c r="M38" s="245"/>
      <c r="N38" s="231" t="s">
        <v>540</v>
      </c>
      <c r="O38" s="232"/>
      <c r="P38" s="232"/>
      <c r="Q38" s="126" t="s">
        <v>754</v>
      </c>
      <c r="R38" s="232" t="s">
        <v>931</v>
      </c>
      <c r="S38" s="233"/>
      <c r="U38" s="241" t="s">
        <v>253</v>
      </c>
      <c r="V38" s="242"/>
      <c r="W38" s="243"/>
      <c r="X38" s="231" t="s">
        <v>755</v>
      </c>
      <c r="Y38" s="232"/>
      <c r="Z38" s="244"/>
      <c r="AA38" s="126" t="s">
        <v>754</v>
      </c>
      <c r="AB38" s="231" t="s">
        <v>779</v>
      </c>
      <c r="AC38" s="244"/>
      <c r="AD38" s="245" t="s">
        <v>253</v>
      </c>
      <c r="AE38" s="245"/>
      <c r="AF38" s="245"/>
      <c r="AG38" s="231" t="s">
        <v>756</v>
      </c>
      <c r="AH38" s="232"/>
      <c r="AI38" s="232"/>
      <c r="AJ38" s="126" t="s">
        <v>754</v>
      </c>
      <c r="AK38" s="232" t="s">
        <v>780</v>
      </c>
      <c r="AL38" s="233"/>
      <c r="AN38" s="446" t="s">
        <v>578</v>
      </c>
      <c r="AO38" s="235"/>
      <c r="AP38" s="235"/>
      <c r="AQ38" s="235"/>
      <c r="AR38" s="235"/>
      <c r="AS38" s="235"/>
      <c r="AT38" s="235"/>
      <c r="AU38" s="235"/>
      <c r="AV38" s="235"/>
      <c r="AW38" s="235"/>
      <c r="AX38" s="235"/>
      <c r="AY38" s="235"/>
      <c r="AZ38" s="235"/>
      <c r="BA38" s="235"/>
      <c r="BB38" s="235"/>
      <c r="BC38" s="235"/>
      <c r="BD38" s="235"/>
      <c r="BE38" s="447"/>
      <c r="BG38" s="132"/>
      <c r="BH38" s="132"/>
      <c r="BI38" s="132"/>
      <c r="BJ38" s="132"/>
      <c r="BK38" s="132"/>
      <c r="BL38" s="132"/>
      <c r="BM38" s="132"/>
      <c r="BN38" s="132"/>
      <c r="BO38" s="132"/>
      <c r="BP38" s="132"/>
      <c r="BQ38" s="132"/>
      <c r="BR38" s="132"/>
      <c r="BS38" s="132"/>
      <c r="BT38" s="132"/>
      <c r="BU38" s="132"/>
      <c r="BV38" s="132"/>
      <c r="BW38" s="132"/>
      <c r="BX38" s="133"/>
    </row>
    <row r="39" spans="2:76" ht="18.5" thickBot="1" x14ac:dyDescent="0.4">
      <c r="B39" s="246" t="s">
        <v>255</v>
      </c>
      <c r="C39" s="247"/>
      <c r="D39" s="247"/>
      <c r="E39" s="284" t="s">
        <v>615</v>
      </c>
      <c r="F39" s="284"/>
      <c r="G39" s="284"/>
      <c r="H39" s="284"/>
      <c r="I39" s="284"/>
      <c r="J39" s="284"/>
      <c r="K39" s="247" t="s">
        <v>255</v>
      </c>
      <c r="L39" s="247"/>
      <c r="M39" s="247"/>
      <c r="N39" s="285" t="s">
        <v>618</v>
      </c>
      <c r="O39" s="286"/>
      <c r="P39" s="286"/>
      <c r="Q39" s="286"/>
      <c r="R39" s="286"/>
      <c r="S39" s="287"/>
      <c r="U39" s="246" t="s">
        <v>255</v>
      </c>
      <c r="V39" s="247"/>
      <c r="W39" s="247"/>
      <c r="X39" s="284" t="s">
        <v>288</v>
      </c>
      <c r="Y39" s="284"/>
      <c r="Z39" s="284"/>
      <c r="AA39" s="284"/>
      <c r="AB39" s="284"/>
      <c r="AC39" s="284"/>
      <c r="AD39" s="247" t="s">
        <v>255</v>
      </c>
      <c r="AE39" s="247"/>
      <c r="AF39" s="247"/>
      <c r="AG39" s="285" t="s">
        <v>290</v>
      </c>
      <c r="AH39" s="286"/>
      <c r="AI39" s="286"/>
      <c r="AJ39" s="286"/>
      <c r="AK39" s="286"/>
      <c r="AL39" s="287"/>
      <c r="AN39" s="238" t="s">
        <v>261</v>
      </c>
      <c r="AO39" s="238"/>
      <c r="AP39" s="238"/>
      <c r="AQ39" s="239" t="s">
        <v>259</v>
      </c>
      <c r="AR39" s="239"/>
      <c r="AS39" s="239"/>
      <c r="AT39" s="238" t="s">
        <v>232</v>
      </c>
      <c r="AU39" s="238"/>
      <c r="AV39" s="239" t="s">
        <v>258</v>
      </c>
      <c r="AW39" s="239"/>
      <c r="AX39" s="238" t="s">
        <v>280</v>
      </c>
      <c r="AY39" s="238"/>
      <c r="AZ39" s="239" t="s">
        <v>528</v>
      </c>
      <c r="BA39" s="239"/>
      <c r="BB39" s="238" t="s">
        <v>281</v>
      </c>
      <c r="BC39" s="238"/>
      <c r="BD39" s="422"/>
      <c r="BE39" s="422"/>
      <c r="BG39" s="132"/>
      <c r="BH39" s="132"/>
      <c r="BI39" s="132"/>
      <c r="BJ39" s="132"/>
      <c r="BK39" s="132"/>
      <c r="BL39" s="132"/>
      <c r="BM39" s="132"/>
      <c r="BN39" s="132"/>
      <c r="BO39" s="132"/>
      <c r="BP39" s="132"/>
      <c r="BQ39" s="132"/>
      <c r="BR39" s="132"/>
      <c r="BS39" s="132"/>
      <c r="BT39" s="132"/>
      <c r="BU39" s="132"/>
      <c r="BV39" s="132"/>
      <c r="BW39" s="132"/>
      <c r="BX39" s="133"/>
    </row>
    <row r="40" spans="2:76" ht="19" thickTop="1" thickBot="1" x14ac:dyDescent="0.4">
      <c r="B40" s="452" t="s">
        <v>271</v>
      </c>
      <c r="C40" s="453"/>
      <c r="D40" s="453"/>
      <c r="E40" s="454" t="s">
        <v>616</v>
      </c>
      <c r="F40" s="454"/>
      <c r="G40" s="454"/>
      <c r="H40" s="454" t="s">
        <v>617</v>
      </c>
      <c r="I40" s="454"/>
      <c r="J40" s="454"/>
      <c r="K40" s="453" t="s">
        <v>271</v>
      </c>
      <c r="L40" s="453"/>
      <c r="M40" s="453"/>
      <c r="N40" s="455" t="s">
        <v>619</v>
      </c>
      <c r="O40" s="449"/>
      <c r="P40" s="449"/>
      <c r="Q40" s="449" t="s">
        <v>620</v>
      </c>
      <c r="R40" s="449"/>
      <c r="S40" s="450"/>
      <c r="U40" s="452" t="s">
        <v>271</v>
      </c>
      <c r="V40" s="453"/>
      <c r="W40" s="453"/>
      <c r="X40" s="454" t="s">
        <v>335</v>
      </c>
      <c r="Y40" s="454"/>
      <c r="Z40" s="454"/>
      <c r="AA40" s="454" t="s">
        <v>339</v>
      </c>
      <c r="AB40" s="454"/>
      <c r="AC40" s="454"/>
      <c r="AD40" s="453" t="s">
        <v>271</v>
      </c>
      <c r="AE40" s="453"/>
      <c r="AF40" s="453"/>
      <c r="AG40" s="455" t="s">
        <v>336</v>
      </c>
      <c r="AH40" s="449"/>
      <c r="AI40" s="449"/>
      <c r="AJ40" s="449" t="s">
        <v>340</v>
      </c>
      <c r="AK40" s="449"/>
      <c r="AL40" s="450"/>
      <c r="AN40" s="241" t="s">
        <v>253</v>
      </c>
      <c r="AO40" s="242"/>
      <c r="AP40" s="243"/>
      <c r="AQ40" s="231" t="s">
        <v>734</v>
      </c>
      <c r="AR40" s="232"/>
      <c r="AS40" s="244"/>
      <c r="AT40" s="126" t="s">
        <v>754</v>
      </c>
      <c r="AU40" s="231" t="s">
        <v>799</v>
      </c>
      <c r="AV40" s="244"/>
      <c r="AW40" s="245"/>
      <c r="AX40" s="245"/>
      <c r="AY40" s="245"/>
      <c r="AZ40" s="231"/>
      <c r="BA40" s="232"/>
      <c r="BB40" s="232"/>
      <c r="BC40" s="126"/>
      <c r="BD40" s="232"/>
      <c r="BE40" s="233"/>
      <c r="BG40" s="132"/>
      <c r="BH40" s="132"/>
      <c r="BI40" s="132"/>
      <c r="BJ40" s="132"/>
      <c r="BK40" s="132"/>
      <c r="BL40" s="132"/>
      <c r="BM40" s="132"/>
      <c r="BN40" s="132"/>
      <c r="BO40" s="132"/>
      <c r="BP40" s="132"/>
      <c r="BQ40" s="132"/>
      <c r="BR40" s="132"/>
      <c r="BS40" s="132"/>
      <c r="BT40" s="132"/>
      <c r="BU40" s="132"/>
      <c r="BV40" s="132"/>
      <c r="BW40" s="132"/>
      <c r="BX40" s="133"/>
    </row>
    <row r="41" spans="2:76" ht="18.5" thickTop="1" x14ac:dyDescent="0.35">
      <c r="B41" s="241" t="s">
        <v>253</v>
      </c>
      <c r="C41" s="242"/>
      <c r="D41" s="243"/>
      <c r="E41" s="231" t="s">
        <v>541</v>
      </c>
      <c r="F41" s="232"/>
      <c r="G41" s="244"/>
      <c r="H41" s="126" t="s">
        <v>754</v>
      </c>
      <c r="I41" s="231" t="s">
        <v>764</v>
      </c>
      <c r="J41" s="244"/>
      <c r="K41" s="245" t="s">
        <v>253</v>
      </c>
      <c r="L41" s="245"/>
      <c r="M41" s="245"/>
      <c r="N41" s="231" t="s">
        <v>542</v>
      </c>
      <c r="O41" s="232"/>
      <c r="P41" s="232"/>
      <c r="Q41" s="126" t="s">
        <v>754</v>
      </c>
      <c r="R41" s="232" t="s">
        <v>932</v>
      </c>
      <c r="S41" s="233"/>
      <c r="U41" s="241" t="s">
        <v>253</v>
      </c>
      <c r="V41" s="242"/>
      <c r="W41" s="243"/>
      <c r="X41" s="231" t="s">
        <v>757</v>
      </c>
      <c r="Y41" s="232"/>
      <c r="Z41" s="244"/>
      <c r="AA41" s="126" t="s">
        <v>754</v>
      </c>
      <c r="AB41" s="231" t="s">
        <v>781</v>
      </c>
      <c r="AC41" s="244"/>
      <c r="AD41" s="245" t="s">
        <v>253</v>
      </c>
      <c r="AE41" s="245"/>
      <c r="AF41" s="245"/>
      <c r="AG41" s="231" t="s">
        <v>758</v>
      </c>
      <c r="AH41" s="232"/>
      <c r="AI41" s="232"/>
      <c r="AJ41" s="126" t="s">
        <v>754</v>
      </c>
      <c r="AK41" s="232" t="s">
        <v>775</v>
      </c>
      <c r="AL41" s="233"/>
      <c r="AN41" s="246" t="s">
        <v>255</v>
      </c>
      <c r="AO41" s="247"/>
      <c r="AP41" s="247"/>
      <c r="AQ41" s="284" t="s">
        <v>735</v>
      </c>
      <c r="AR41" s="284"/>
      <c r="AS41" s="284"/>
      <c r="AT41" s="284"/>
      <c r="AU41" s="284"/>
      <c r="AV41" s="284"/>
      <c r="AW41" s="247"/>
      <c r="AX41" s="247"/>
      <c r="AY41" s="247"/>
      <c r="AZ41" s="285"/>
      <c r="BA41" s="286"/>
      <c r="BB41" s="286"/>
      <c r="BC41" s="286"/>
      <c r="BD41" s="286"/>
      <c r="BE41" s="287"/>
      <c r="BG41" s="132"/>
      <c r="BH41" s="132"/>
      <c r="BI41" s="132"/>
      <c r="BJ41" s="132"/>
      <c r="BK41" s="132"/>
      <c r="BL41" s="132"/>
      <c r="BM41" s="132"/>
      <c r="BN41" s="132"/>
      <c r="BO41" s="132"/>
      <c r="BP41" s="132"/>
      <c r="BQ41" s="132"/>
      <c r="BR41" s="132"/>
      <c r="BS41" s="132"/>
      <c r="BT41" s="132"/>
      <c r="BU41" s="132"/>
      <c r="BV41" s="132"/>
      <c r="BW41" s="132"/>
      <c r="BX41" s="133"/>
    </row>
    <row r="42" spans="2:76" ht="18.5" thickBot="1" x14ac:dyDescent="0.4">
      <c r="B42" s="246" t="s">
        <v>255</v>
      </c>
      <c r="C42" s="247"/>
      <c r="D42" s="247"/>
      <c r="E42" s="284" t="s">
        <v>621</v>
      </c>
      <c r="F42" s="284"/>
      <c r="G42" s="284"/>
      <c r="H42" s="284"/>
      <c r="I42" s="284"/>
      <c r="J42" s="284"/>
      <c r="K42" s="247" t="s">
        <v>255</v>
      </c>
      <c r="L42" s="247"/>
      <c r="M42" s="247"/>
      <c r="N42" s="285" t="s">
        <v>624</v>
      </c>
      <c r="O42" s="286"/>
      <c r="P42" s="286"/>
      <c r="Q42" s="286"/>
      <c r="R42" s="286"/>
      <c r="S42" s="287"/>
      <c r="U42" s="246" t="s">
        <v>255</v>
      </c>
      <c r="V42" s="247"/>
      <c r="W42" s="247"/>
      <c r="X42" s="284" t="s">
        <v>697</v>
      </c>
      <c r="Y42" s="284"/>
      <c r="Z42" s="284"/>
      <c r="AA42" s="284"/>
      <c r="AB42" s="284"/>
      <c r="AC42" s="284"/>
      <c r="AD42" s="247" t="s">
        <v>255</v>
      </c>
      <c r="AE42" s="247"/>
      <c r="AF42" s="247"/>
      <c r="AG42" s="285" t="s">
        <v>688</v>
      </c>
      <c r="AH42" s="286"/>
      <c r="AI42" s="286"/>
      <c r="AJ42" s="286"/>
      <c r="AK42" s="286"/>
      <c r="AL42" s="287"/>
      <c r="AN42" s="452" t="s">
        <v>271</v>
      </c>
      <c r="AO42" s="453"/>
      <c r="AP42" s="453"/>
      <c r="AQ42" s="454" t="s">
        <v>752</v>
      </c>
      <c r="AR42" s="454"/>
      <c r="AS42" s="454"/>
      <c r="AT42" s="454" t="s">
        <v>753</v>
      </c>
      <c r="AU42" s="454"/>
      <c r="AV42" s="454"/>
      <c r="AW42" s="453"/>
      <c r="AX42" s="453"/>
      <c r="AY42" s="453"/>
      <c r="AZ42" s="455"/>
      <c r="BA42" s="449"/>
      <c r="BB42" s="449"/>
      <c r="BC42" s="449"/>
      <c r="BD42" s="449"/>
      <c r="BE42" s="450"/>
      <c r="BG42" s="132"/>
      <c r="BH42" s="132"/>
      <c r="BI42" s="132"/>
      <c r="BJ42" s="132"/>
      <c r="BK42" s="132"/>
      <c r="BL42" s="132"/>
      <c r="BM42" s="132"/>
      <c r="BN42" s="132"/>
      <c r="BO42" s="132"/>
      <c r="BP42" s="132"/>
      <c r="BQ42" s="132"/>
      <c r="BR42" s="132"/>
      <c r="BS42" s="132"/>
      <c r="BT42" s="132"/>
      <c r="BU42" s="132"/>
      <c r="BV42" s="132"/>
      <c r="BW42" s="132"/>
      <c r="BX42" s="133"/>
    </row>
    <row r="43" spans="2:76" ht="19" thickTop="1" thickBot="1" x14ac:dyDescent="0.4">
      <c r="B43" s="452" t="s">
        <v>271</v>
      </c>
      <c r="C43" s="453"/>
      <c r="D43" s="453"/>
      <c r="E43" s="454" t="s">
        <v>622</v>
      </c>
      <c r="F43" s="454"/>
      <c r="G43" s="454"/>
      <c r="H43" s="454" t="s">
        <v>623</v>
      </c>
      <c r="I43" s="454"/>
      <c r="J43" s="454"/>
      <c r="K43" s="453" t="s">
        <v>271</v>
      </c>
      <c r="L43" s="453"/>
      <c r="M43" s="453"/>
      <c r="N43" s="455" t="s">
        <v>625</v>
      </c>
      <c r="O43" s="449"/>
      <c r="P43" s="449"/>
      <c r="Q43" s="449" t="s">
        <v>626</v>
      </c>
      <c r="R43" s="449"/>
      <c r="S43" s="450"/>
      <c r="U43" s="452" t="s">
        <v>271</v>
      </c>
      <c r="V43" s="453"/>
      <c r="W43" s="453"/>
      <c r="X43" s="454" t="s">
        <v>337</v>
      </c>
      <c r="Y43" s="454"/>
      <c r="Z43" s="454"/>
      <c r="AA43" s="454" t="s">
        <v>341</v>
      </c>
      <c r="AB43" s="454"/>
      <c r="AC43" s="454"/>
      <c r="AD43" s="453" t="s">
        <v>271</v>
      </c>
      <c r="AE43" s="453"/>
      <c r="AF43" s="453"/>
      <c r="AG43" s="455" t="s">
        <v>698</v>
      </c>
      <c r="AH43" s="449"/>
      <c r="AI43" s="449"/>
      <c r="AJ43" s="449" t="s">
        <v>699</v>
      </c>
      <c r="AK43" s="449"/>
      <c r="AL43" s="450"/>
      <c r="AN43" s="446" t="s">
        <v>819</v>
      </c>
      <c r="AO43" s="235"/>
      <c r="AP43" s="235"/>
      <c r="AQ43" s="235"/>
      <c r="AR43" s="235"/>
      <c r="AS43" s="235"/>
      <c r="AT43" s="235"/>
      <c r="AU43" s="235"/>
      <c r="AV43" s="235"/>
      <c r="AW43" s="235"/>
      <c r="AX43" s="235"/>
      <c r="AY43" s="235"/>
      <c r="AZ43" s="235"/>
      <c r="BA43" s="235"/>
      <c r="BB43" s="235"/>
      <c r="BC43" s="235"/>
      <c r="BD43" s="235"/>
      <c r="BE43" s="447"/>
      <c r="BG43" s="132"/>
      <c r="BH43" s="132"/>
      <c r="BI43" s="132"/>
      <c r="BJ43" s="132"/>
      <c r="BK43" s="132"/>
      <c r="BL43" s="132"/>
      <c r="BM43" s="132"/>
      <c r="BN43" s="132"/>
      <c r="BO43" s="132"/>
      <c r="BP43" s="132"/>
      <c r="BQ43" s="132"/>
      <c r="BR43" s="132"/>
      <c r="BS43" s="132"/>
      <c r="BT43" s="132"/>
      <c r="BU43" s="132"/>
      <c r="BV43" s="132"/>
      <c r="BW43" s="132"/>
      <c r="BX43" s="133"/>
    </row>
    <row r="44" spans="2:76" ht="19" thickTop="1" thickBot="1" x14ac:dyDescent="0.4">
      <c r="B44" s="241" t="s">
        <v>253</v>
      </c>
      <c r="C44" s="242"/>
      <c r="D44" s="243"/>
      <c r="E44" s="231" t="s">
        <v>543</v>
      </c>
      <c r="F44" s="232"/>
      <c r="G44" s="244"/>
      <c r="H44" s="126" t="s">
        <v>754</v>
      </c>
      <c r="I44" s="231" t="s">
        <v>933</v>
      </c>
      <c r="J44" s="244"/>
      <c r="K44" s="245" t="s">
        <v>253</v>
      </c>
      <c r="L44" s="245"/>
      <c r="M44" s="245"/>
      <c r="N44" s="231" t="s">
        <v>544</v>
      </c>
      <c r="O44" s="232"/>
      <c r="P44" s="232"/>
      <c r="Q44" s="126" t="s">
        <v>754</v>
      </c>
      <c r="R44" s="232" t="s">
        <v>934</v>
      </c>
      <c r="S44" s="233"/>
      <c r="U44" s="446" t="s">
        <v>247</v>
      </c>
      <c r="V44" s="235"/>
      <c r="W44" s="235"/>
      <c r="X44" s="235"/>
      <c r="Y44" s="235"/>
      <c r="Z44" s="235"/>
      <c r="AA44" s="235"/>
      <c r="AB44" s="235"/>
      <c r="AC44" s="235"/>
      <c r="AD44" s="235"/>
      <c r="AE44" s="235"/>
      <c r="AF44" s="235"/>
      <c r="AG44" s="235"/>
      <c r="AH44" s="235"/>
      <c r="AI44" s="235"/>
      <c r="AJ44" s="235"/>
      <c r="AK44" s="235"/>
      <c r="AL44" s="235"/>
      <c r="AN44" s="238" t="s">
        <v>261</v>
      </c>
      <c r="AO44" s="238"/>
      <c r="AP44" s="238"/>
      <c r="AQ44" s="239" t="s">
        <v>259</v>
      </c>
      <c r="AR44" s="239"/>
      <c r="AS44" s="239"/>
      <c r="AT44" s="238" t="s">
        <v>232</v>
      </c>
      <c r="AU44" s="238"/>
      <c r="AV44" s="239" t="s">
        <v>258</v>
      </c>
      <c r="AW44" s="239"/>
      <c r="AX44" s="238" t="s">
        <v>280</v>
      </c>
      <c r="AY44" s="238"/>
      <c r="AZ44" s="239" t="s">
        <v>821</v>
      </c>
      <c r="BA44" s="239"/>
      <c r="BB44" s="238" t="s">
        <v>281</v>
      </c>
      <c r="BC44" s="238"/>
      <c r="BD44" s="239" t="s">
        <v>822</v>
      </c>
      <c r="BE44" s="239"/>
      <c r="BG44" s="132"/>
      <c r="BH44" s="132"/>
      <c r="BI44" s="132"/>
      <c r="BJ44" s="132"/>
      <c r="BK44" s="132"/>
      <c r="BL44" s="132"/>
      <c r="BM44" s="132"/>
      <c r="BN44" s="132"/>
      <c r="BO44" s="132"/>
      <c r="BP44" s="132"/>
      <c r="BQ44" s="132"/>
      <c r="BR44" s="132"/>
      <c r="BS44" s="132"/>
      <c r="BT44" s="132"/>
      <c r="BU44" s="132"/>
      <c r="BV44" s="132"/>
      <c r="BW44" s="132"/>
      <c r="BX44" s="133"/>
    </row>
    <row r="45" spans="2:76" ht="19" thickTop="1" thickBot="1" x14ac:dyDescent="0.4">
      <c r="B45" s="246" t="s">
        <v>255</v>
      </c>
      <c r="C45" s="247"/>
      <c r="D45" s="247"/>
      <c r="E45" s="284" t="s">
        <v>627</v>
      </c>
      <c r="F45" s="284"/>
      <c r="G45" s="284"/>
      <c r="H45" s="284"/>
      <c r="I45" s="284"/>
      <c r="J45" s="284"/>
      <c r="K45" s="247" t="s">
        <v>255</v>
      </c>
      <c r="L45" s="247"/>
      <c r="M45" s="247"/>
      <c r="N45" s="285" t="s">
        <v>630</v>
      </c>
      <c r="O45" s="286"/>
      <c r="P45" s="286"/>
      <c r="Q45" s="286"/>
      <c r="R45" s="286"/>
      <c r="S45" s="287"/>
      <c r="U45" s="405" t="s">
        <v>261</v>
      </c>
      <c r="V45" s="405"/>
      <c r="W45" s="405"/>
      <c r="X45" s="406" t="s">
        <v>259</v>
      </c>
      <c r="Y45" s="406"/>
      <c r="Z45" s="406"/>
      <c r="AA45" s="405" t="s">
        <v>232</v>
      </c>
      <c r="AB45" s="405"/>
      <c r="AC45" s="406" t="s">
        <v>264</v>
      </c>
      <c r="AD45" s="406"/>
      <c r="AE45" s="405" t="s">
        <v>280</v>
      </c>
      <c r="AF45" s="405"/>
      <c r="AG45" s="406" t="s">
        <v>260</v>
      </c>
      <c r="AH45" s="406"/>
      <c r="AI45" s="405" t="s">
        <v>281</v>
      </c>
      <c r="AJ45" s="405"/>
      <c r="AK45" s="406" t="s">
        <v>279</v>
      </c>
      <c r="AL45" s="458"/>
      <c r="AN45" s="241" t="s">
        <v>253</v>
      </c>
      <c r="AO45" s="242"/>
      <c r="AP45" s="243"/>
      <c r="AQ45" s="231" t="s">
        <v>878</v>
      </c>
      <c r="AR45" s="232"/>
      <c r="AS45" s="244"/>
      <c r="AT45" s="131" t="s">
        <v>754</v>
      </c>
      <c r="AU45" s="231" t="s">
        <v>865</v>
      </c>
      <c r="AV45" s="244"/>
      <c r="AW45" s="245" t="s">
        <v>253</v>
      </c>
      <c r="AX45" s="245"/>
      <c r="AY45" s="245"/>
      <c r="AZ45" s="231" t="s">
        <v>823</v>
      </c>
      <c r="BA45" s="232"/>
      <c r="BB45" s="244"/>
      <c r="BC45" s="131" t="s">
        <v>754</v>
      </c>
      <c r="BD45" s="231" t="s">
        <v>866</v>
      </c>
      <c r="BE45" s="233"/>
      <c r="BG45" s="132"/>
      <c r="BH45" s="132"/>
      <c r="BI45" s="132"/>
      <c r="BJ45" s="132"/>
      <c r="BK45" s="132"/>
      <c r="BL45" s="132"/>
      <c r="BM45" s="132"/>
      <c r="BN45" s="132"/>
      <c r="BO45" s="132"/>
      <c r="BP45" s="132"/>
      <c r="BQ45" s="132"/>
      <c r="BR45" s="132"/>
      <c r="BS45" s="132"/>
      <c r="BT45" s="132"/>
      <c r="BU45" s="132"/>
      <c r="BV45" s="132"/>
      <c r="BW45" s="132"/>
      <c r="BX45" s="133"/>
    </row>
    <row r="46" spans="2:76" ht="19" thickTop="1" thickBot="1" x14ac:dyDescent="0.4">
      <c r="B46" s="452" t="s">
        <v>271</v>
      </c>
      <c r="C46" s="453"/>
      <c r="D46" s="453"/>
      <c r="E46" s="454" t="s">
        <v>628</v>
      </c>
      <c r="F46" s="454"/>
      <c r="G46" s="454"/>
      <c r="H46" s="454" t="s">
        <v>629</v>
      </c>
      <c r="I46" s="454"/>
      <c r="J46" s="454"/>
      <c r="K46" s="453" t="s">
        <v>271</v>
      </c>
      <c r="L46" s="453"/>
      <c r="M46" s="453"/>
      <c r="N46" s="455" t="s">
        <v>631</v>
      </c>
      <c r="O46" s="449"/>
      <c r="P46" s="449"/>
      <c r="Q46" s="449" t="s">
        <v>632</v>
      </c>
      <c r="R46" s="449"/>
      <c r="S46" s="450"/>
      <c r="U46" s="241" t="s">
        <v>253</v>
      </c>
      <c r="V46" s="242"/>
      <c r="W46" s="243"/>
      <c r="X46" s="231" t="s">
        <v>267</v>
      </c>
      <c r="Y46" s="232"/>
      <c r="Z46" s="244"/>
      <c r="AA46" s="126" t="s">
        <v>754</v>
      </c>
      <c r="AB46" s="231" t="s">
        <v>782</v>
      </c>
      <c r="AC46" s="244"/>
      <c r="AD46" s="245" t="s">
        <v>253</v>
      </c>
      <c r="AE46" s="245"/>
      <c r="AF46" s="245"/>
      <c r="AG46" s="231" t="s">
        <v>268</v>
      </c>
      <c r="AH46" s="232"/>
      <c r="AI46" s="232"/>
      <c r="AJ46" s="126" t="s">
        <v>754</v>
      </c>
      <c r="AK46" s="232" t="s">
        <v>764</v>
      </c>
      <c r="AL46" s="233"/>
      <c r="AN46" s="246" t="s">
        <v>255</v>
      </c>
      <c r="AO46" s="247"/>
      <c r="AP46" s="247"/>
      <c r="AQ46" s="248" t="s">
        <v>880</v>
      </c>
      <c r="AR46" s="248"/>
      <c r="AS46" s="248"/>
      <c r="AT46" s="249"/>
      <c r="AU46" s="248"/>
      <c r="AV46" s="248"/>
      <c r="AW46" s="247" t="s">
        <v>255</v>
      </c>
      <c r="AX46" s="247"/>
      <c r="AY46" s="247"/>
      <c r="AZ46" s="427" t="s">
        <v>825</v>
      </c>
      <c r="BA46" s="428"/>
      <c r="BB46" s="428"/>
      <c r="BC46" s="428"/>
      <c r="BD46" s="428"/>
      <c r="BE46" s="429"/>
      <c r="BG46" s="132"/>
      <c r="BH46" s="132"/>
      <c r="BI46" s="132"/>
      <c r="BJ46" s="132"/>
      <c r="BK46" s="132"/>
      <c r="BL46" s="132"/>
      <c r="BM46" s="132"/>
      <c r="BN46" s="132"/>
      <c r="BO46" s="132"/>
      <c r="BP46" s="132"/>
      <c r="BQ46" s="132"/>
      <c r="BR46" s="132"/>
      <c r="BS46" s="132"/>
      <c r="BT46" s="132"/>
      <c r="BU46" s="132"/>
      <c r="BV46" s="132"/>
      <c r="BW46" s="132"/>
      <c r="BX46" s="133"/>
    </row>
    <row r="47" spans="2:76" ht="19" thickTop="1" thickBot="1" x14ac:dyDescent="0.4">
      <c r="B47" s="241" t="s">
        <v>253</v>
      </c>
      <c r="C47" s="242"/>
      <c r="D47" s="243"/>
      <c r="E47" s="231" t="s">
        <v>545</v>
      </c>
      <c r="F47" s="232"/>
      <c r="G47" s="244"/>
      <c r="H47" s="126" t="s">
        <v>754</v>
      </c>
      <c r="I47" s="231" t="s">
        <v>935</v>
      </c>
      <c r="J47" s="244"/>
      <c r="K47" s="245" t="s">
        <v>253</v>
      </c>
      <c r="L47" s="245"/>
      <c r="M47" s="245"/>
      <c r="N47" s="231" t="s">
        <v>546</v>
      </c>
      <c r="O47" s="232"/>
      <c r="P47" s="232"/>
      <c r="Q47" s="126" t="s">
        <v>754</v>
      </c>
      <c r="R47" s="232" t="s">
        <v>932</v>
      </c>
      <c r="S47" s="233"/>
      <c r="U47" s="246" t="s">
        <v>255</v>
      </c>
      <c r="V47" s="247"/>
      <c r="W47" s="247"/>
      <c r="X47" s="284" t="s">
        <v>269</v>
      </c>
      <c r="Y47" s="284"/>
      <c r="Z47" s="284"/>
      <c r="AA47" s="284"/>
      <c r="AB47" s="284"/>
      <c r="AC47" s="284"/>
      <c r="AD47" s="247" t="s">
        <v>255</v>
      </c>
      <c r="AE47" s="247"/>
      <c r="AF47" s="247"/>
      <c r="AG47" s="285" t="s">
        <v>270</v>
      </c>
      <c r="AH47" s="286"/>
      <c r="AI47" s="286"/>
      <c r="AJ47" s="286"/>
      <c r="AK47" s="286"/>
      <c r="AL47" s="287"/>
      <c r="AN47" s="452" t="s">
        <v>271</v>
      </c>
      <c r="AO47" s="453"/>
      <c r="AP47" s="453"/>
      <c r="AQ47" s="454" t="s">
        <v>842</v>
      </c>
      <c r="AR47" s="454"/>
      <c r="AS47" s="454"/>
      <c r="AT47" s="454" t="s">
        <v>843</v>
      </c>
      <c r="AU47" s="454"/>
      <c r="AV47" s="454"/>
      <c r="AW47" s="453" t="s">
        <v>271</v>
      </c>
      <c r="AX47" s="453"/>
      <c r="AY47" s="453"/>
      <c r="AZ47" s="455" t="s">
        <v>844</v>
      </c>
      <c r="BA47" s="449"/>
      <c r="BB47" s="449"/>
      <c r="BC47" s="449" t="s">
        <v>845</v>
      </c>
      <c r="BD47" s="449"/>
      <c r="BE47" s="450"/>
      <c r="BG47" s="132"/>
      <c r="BH47" s="132"/>
      <c r="BI47" s="132"/>
      <c r="BJ47" s="132"/>
      <c r="BK47" s="132"/>
      <c r="BL47" s="132"/>
      <c r="BM47" s="132"/>
      <c r="BN47" s="132"/>
      <c r="BO47" s="132"/>
      <c r="BP47" s="132"/>
      <c r="BQ47" s="132"/>
      <c r="BR47" s="132"/>
      <c r="BS47" s="132"/>
      <c r="BT47" s="132"/>
      <c r="BU47" s="132"/>
      <c r="BV47" s="132"/>
      <c r="BW47" s="132"/>
      <c r="BX47" s="133"/>
    </row>
    <row r="48" spans="2:76" ht="19" thickTop="1" thickBot="1" x14ac:dyDescent="0.4">
      <c r="B48" s="246" t="s">
        <v>255</v>
      </c>
      <c r="C48" s="247"/>
      <c r="D48" s="247"/>
      <c r="E48" s="439" t="s">
        <v>633</v>
      </c>
      <c r="F48" s="416"/>
      <c r="G48" s="416"/>
      <c r="H48" s="416"/>
      <c r="I48" s="416"/>
      <c r="J48" s="440"/>
      <c r="K48" s="247" t="s">
        <v>255</v>
      </c>
      <c r="L48" s="247"/>
      <c r="M48" s="247"/>
      <c r="N48" s="285" t="s">
        <v>636</v>
      </c>
      <c r="O48" s="286"/>
      <c r="P48" s="286"/>
      <c r="Q48" s="286"/>
      <c r="R48" s="286"/>
      <c r="S48" s="287"/>
      <c r="U48" s="452" t="s">
        <v>271</v>
      </c>
      <c r="V48" s="453"/>
      <c r="W48" s="453"/>
      <c r="X48" s="454" t="s">
        <v>342</v>
      </c>
      <c r="Y48" s="454"/>
      <c r="Z48" s="454"/>
      <c r="AA48" s="454" t="s">
        <v>345</v>
      </c>
      <c r="AB48" s="454"/>
      <c r="AC48" s="454"/>
      <c r="AD48" s="453" t="s">
        <v>271</v>
      </c>
      <c r="AE48" s="453"/>
      <c r="AF48" s="453"/>
      <c r="AG48" s="455" t="s">
        <v>343</v>
      </c>
      <c r="AH48" s="449"/>
      <c r="AI48" s="449"/>
      <c r="AJ48" s="449" t="s">
        <v>346</v>
      </c>
      <c r="AK48" s="449"/>
      <c r="AL48" s="450"/>
      <c r="AN48" s="241" t="s">
        <v>253</v>
      </c>
      <c r="AO48" s="242"/>
      <c r="AP48" s="243"/>
      <c r="AQ48" s="231" t="s">
        <v>824</v>
      </c>
      <c r="AR48" s="232"/>
      <c r="AS48" s="244"/>
      <c r="AT48" s="131" t="s">
        <v>754</v>
      </c>
      <c r="AU48" s="231" t="s">
        <v>884</v>
      </c>
      <c r="AV48" s="244"/>
      <c r="AW48" s="245" t="s">
        <v>253</v>
      </c>
      <c r="AX48" s="245"/>
      <c r="AY48" s="245"/>
      <c r="AZ48" s="231" t="s">
        <v>877</v>
      </c>
      <c r="BA48" s="232"/>
      <c r="BB48" s="244"/>
      <c r="BC48" s="131" t="s">
        <v>754</v>
      </c>
      <c r="BD48" s="231" t="s">
        <v>885</v>
      </c>
      <c r="BE48" s="233"/>
      <c r="BG48" s="132"/>
      <c r="BH48" s="132"/>
      <c r="BI48" s="132"/>
      <c r="BJ48" s="132"/>
      <c r="BK48" s="132"/>
      <c r="BL48" s="132"/>
      <c r="BM48" s="132"/>
      <c r="BN48" s="132"/>
      <c r="BO48" s="132"/>
      <c r="BP48" s="132"/>
      <c r="BQ48" s="132"/>
      <c r="BR48" s="132"/>
      <c r="BS48" s="132"/>
      <c r="BT48" s="132"/>
      <c r="BU48" s="132"/>
      <c r="BV48" s="132"/>
      <c r="BW48" s="132"/>
      <c r="BX48" s="133"/>
    </row>
    <row r="49" spans="2:76" ht="19" thickTop="1" thickBot="1" x14ac:dyDescent="0.4">
      <c r="B49" s="452" t="s">
        <v>271</v>
      </c>
      <c r="C49" s="453"/>
      <c r="D49" s="453"/>
      <c r="E49" s="454" t="s">
        <v>634</v>
      </c>
      <c r="F49" s="454"/>
      <c r="G49" s="454"/>
      <c r="H49" s="454" t="s">
        <v>635</v>
      </c>
      <c r="I49" s="454"/>
      <c r="J49" s="454"/>
      <c r="K49" s="453" t="s">
        <v>271</v>
      </c>
      <c r="L49" s="453"/>
      <c r="M49" s="453"/>
      <c r="N49" s="455" t="s">
        <v>637</v>
      </c>
      <c r="O49" s="449"/>
      <c r="P49" s="449"/>
      <c r="Q49" s="449" t="s">
        <v>638</v>
      </c>
      <c r="R49" s="449"/>
      <c r="S49" s="450"/>
      <c r="U49" s="241" t="s">
        <v>253</v>
      </c>
      <c r="V49" s="242"/>
      <c r="W49" s="243"/>
      <c r="X49" s="231" t="s">
        <v>265</v>
      </c>
      <c r="Y49" s="232"/>
      <c r="Z49" s="244"/>
      <c r="AA49" s="126" t="s">
        <v>754</v>
      </c>
      <c r="AB49" s="231" t="s">
        <v>762</v>
      </c>
      <c r="AC49" s="244"/>
      <c r="AD49" s="245" t="s">
        <v>253</v>
      </c>
      <c r="AE49" s="245"/>
      <c r="AF49" s="245"/>
      <c r="AG49" s="231"/>
      <c r="AH49" s="232"/>
      <c r="AI49" s="232"/>
      <c r="AJ49" s="126"/>
      <c r="AK49" s="232"/>
      <c r="AL49" s="233"/>
      <c r="AN49" s="246" t="s">
        <v>255</v>
      </c>
      <c r="AO49" s="247"/>
      <c r="AP49" s="247"/>
      <c r="AQ49" s="284" t="s">
        <v>826</v>
      </c>
      <c r="AR49" s="284"/>
      <c r="AS49" s="284"/>
      <c r="AT49" s="284"/>
      <c r="AU49" s="284"/>
      <c r="AV49" s="284"/>
      <c r="AW49" s="247" t="s">
        <v>255</v>
      </c>
      <c r="AX49" s="247"/>
      <c r="AY49" s="247"/>
      <c r="AZ49" s="427" t="s">
        <v>883</v>
      </c>
      <c r="BA49" s="428"/>
      <c r="BB49" s="428"/>
      <c r="BC49" s="428"/>
      <c r="BD49" s="428"/>
      <c r="BE49" s="429"/>
      <c r="BG49" s="132"/>
      <c r="BH49" s="132"/>
      <c r="BI49" s="132"/>
      <c r="BJ49" s="132"/>
      <c r="BK49" s="132"/>
      <c r="BL49" s="132"/>
      <c r="BM49" s="132"/>
      <c r="BN49" s="132"/>
      <c r="BO49" s="132"/>
      <c r="BP49" s="132"/>
      <c r="BQ49" s="132"/>
      <c r="BR49" s="132"/>
      <c r="BS49" s="132"/>
      <c r="BT49" s="132"/>
      <c r="BU49" s="132"/>
      <c r="BV49" s="132"/>
      <c r="BW49" s="132"/>
      <c r="BX49" s="133"/>
    </row>
    <row r="50" spans="2:76" ht="19" thickTop="1" thickBot="1" x14ac:dyDescent="0.4">
      <c r="B50" s="141"/>
      <c r="C50" s="141"/>
      <c r="D50" s="141"/>
      <c r="E50" s="141"/>
      <c r="F50" s="141"/>
      <c r="G50" s="141"/>
      <c r="H50" s="141"/>
      <c r="I50" s="141"/>
      <c r="J50" s="141"/>
      <c r="K50" s="141"/>
      <c r="L50" s="141"/>
      <c r="M50" s="141"/>
      <c r="N50" s="141"/>
      <c r="O50" s="141"/>
      <c r="P50" s="141"/>
      <c r="Q50" s="141"/>
      <c r="R50" s="141"/>
      <c r="S50" s="141"/>
      <c r="U50" s="246" t="s">
        <v>255</v>
      </c>
      <c r="V50" s="247"/>
      <c r="W50" s="247"/>
      <c r="X50" s="284" t="s">
        <v>266</v>
      </c>
      <c r="Y50" s="284"/>
      <c r="Z50" s="284"/>
      <c r="AA50" s="284"/>
      <c r="AB50" s="284"/>
      <c r="AC50" s="284"/>
      <c r="AD50" s="247" t="s">
        <v>255</v>
      </c>
      <c r="AE50" s="247"/>
      <c r="AF50" s="247"/>
      <c r="AG50" s="285"/>
      <c r="AH50" s="286"/>
      <c r="AI50" s="286"/>
      <c r="AJ50" s="286"/>
      <c r="AK50" s="286"/>
      <c r="AL50" s="287"/>
      <c r="AN50" s="452" t="s">
        <v>271</v>
      </c>
      <c r="AO50" s="453"/>
      <c r="AP50" s="453"/>
      <c r="AQ50" s="454" t="s">
        <v>846</v>
      </c>
      <c r="AR50" s="454"/>
      <c r="AS50" s="454"/>
      <c r="AT50" s="454" t="s">
        <v>847</v>
      </c>
      <c r="AU50" s="454"/>
      <c r="AV50" s="454"/>
      <c r="AW50" s="453" t="s">
        <v>271</v>
      </c>
      <c r="AX50" s="453"/>
      <c r="AY50" s="453"/>
      <c r="AZ50" s="455" t="s">
        <v>848</v>
      </c>
      <c r="BA50" s="449"/>
      <c r="BB50" s="449"/>
      <c r="BC50" s="449" t="s">
        <v>849</v>
      </c>
      <c r="BD50" s="449"/>
      <c r="BE50" s="450"/>
      <c r="BG50" s="132"/>
      <c r="BH50" s="132"/>
      <c r="BI50" s="132"/>
      <c r="BJ50" s="132"/>
      <c r="BK50" s="132"/>
      <c r="BL50" s="132"/>
      <c r="BM50" s="132"/>
      <c r="BN50" s="132"/>
      <c r="BO50" s="132"/>
      <c r="BP50" s="132"/>
      <c r="BQ50" s="132"/>
      <c r="BR50" s="132"/>
      <c r="BS50" s="132"/>
      <c r="BT50" s="132"/>
      <c r="BU50" s="132"/>
      <c r="BV50" s="132"/>
      <c r="BW50" s="132"/>
      <c r="BX50" s="133"/>
    </row>
    <row r="51" spans="2:76" ht="19" thickTop="1" thickBot="1" x14ac:dyDescent="0.4">
      <c r="B51" s="121"/>
      <c r="C51" s="121"/>
      <c r="D51" s="121"/>
      <c r="E51" s="121"/>
      <c r="F51" s="121"/>
      <c r="G51" s="121"/>
      <c r="H51" s="121"/>
      <c r="I51" s="121"/>
      <c r="J51" s="121"/>
      <c r="K51" s="121"/>
      <c r="L51" s="121"/>
      <c r="M51" s="121"/>
      <c r="N51" s="121"/>
      <c r="O51" s="121"/>
      <c r="P51" s="121"/>
      <c r="Q51" s="121"/>
      <c r="R51" s="121"/>
      <c r="S51" s="121"/>
      <c r="U51" s="452" t="s">
        <v>271</v>
      </c>
      <c r="V51" s="453"/>
      <c r="W51" s="453"/>
      <c r="X51" s="454" t="s">
        <v>344</v>
      </c>
      <c r="Y51" s="454"/>
      <c r="Z51" s="454"/>
      <c r="AA51" s="454" t="s">
        <v>347</v>
      </c>
      <c r="AB51" s="454"/>
      <c r="AC51" s="454"/>
      <c r="AD51" s="453" t="s">
        <v>271</v>
      </c>
      <c r="AE51" s="453"/>
      <c r="AF51" s="453"/>
      <c r="AG51" s="455"/>
      <c r="AH51" s="449"/>
      <c r="AI51" s="449"/>
      <c r="AJ51" s="449"/>
      <c r="AK51" s="449"/>
      <c r="AL51" s="450"/>
      <c r="AN51" s="123"/>
      <c r="AO51" s="121"/>
      <c r="AP51" s="121"/>
      <c r="AQ51" s="121"/>
      <c r="AR51" s="121"/>
      <c r="AS51" s="121"/>
      <c r="AT51" s="121"/>
      <c r="AU51" s="121"/>
      <c r="AV51" s="121"/>
      <c r="AW51" s="121"/>
      <c r="AX51" s="121"/>
      <c r="AY51" s="121"/>
      <c r="AZ51" s="121"/>
      <c r="BA51" s="121"/>
      <c r="BB51" s="121"/>
      <c r="BC51" s="121"/>
      <c r="BD51" s="121"/>
      <c r="BE51" s="124"/>
      <c r="BG51" s="134"/>
      <c r="BH51" s="134"/>
      <c r="BI51" s="134"/>
      <c r="BJ51" s="134"/>
      <c r="BK51" s="134"/>
      <c r="BL51" s="134"/>
      <c r="BM51" s="134"/>
      <c r="BN51" s="134"/>
      <c r="BO51" s="134"/>
      <c r="BP51" s="134"/>
      <c r="BQ51" s="134"/>
      <c r="BR51" s="134"/>
      <c r="BS51" s="134"/>
      <c r="BT51" s="134"/>
      <c r="BU51" s="134"/>
      <c r="BV51" s="134"/>
      <c r="BW51" s="134"/>
      <c r="BX51" s="135"/>
    </row>
    <row r="52" spans="2:76" ht="15" thickTop="1" x14ac:dyDescent="0.35"/>
  </sheetData>
  <mergeCells count="898"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40:D40"/>
    <mergeCell ref="E40:G40"/>
    <mergeCell ref="H40:J40"/>
    <mergeCell ref="K40:M40"/>
    <mergeCell ref="N40:P40"/>
    <mergeCell ref="Q40:S40"/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</mergeCells>
  <hyperlinks>
    <hyperlink ref="B2:S2" r:id="rId1" display="RANGE 61B" xr:uid="{00000000-0004-0000-0100-000000000000}"/>
    <hyperlink ref="B7:S7" r:id="rId2" display="RANGE 62A" xr:uid="{00000000-0004-0000-0100-000001000000}"/>
    <hyperlink ref="B15:S15" r:id="rId3" display="RANGE 62B" xr:uid="{00000000-0004-0000-0100-000002000000}"/>
    <hyperlink ref="U30:AL30" r:id="rId4" display="RANGE 63B" xr:uid="{00000000-0004-0000-0100-000003000000}"/>
    <hyperlink ref="U44:AL44" r:id="rId5" display="RANGE 64A" xr:uid="{00000000-0004-0000-0100-000004000000}"/>
    <hyperlink ref="AN2:BE2" r:id="rId6" display="RANGE 64B" xr:uid="{00000000-0004-0000-0100-000005000000}"/>
    <hyperlink ref="AN13:BE13" r:id="rId7" display="RANGE 64C" xr:uid="{00000000-0004-0000-0100-000006000000}"/>
    <hyperlink ref="AN21:BE21" r:id="rId8" display="RANGE 65C" xr:uid="{00000000-0004-0000-0100-000007000000}"/>
    <hyperlink ref="AN38:BE38" r:id="rId9" display="RANGE 65D" xr:uid="{00000000-0004-0000-0100-000008000000}"/>
    <hyperlink ref="AN43:BE43" r:id="rId10" display="RANGE 74C" xr:uid="{00000000-0004-0000-0100-000009000000}"/>
    <hyperlink ref="BG24:BX24" r:id="rId11" display="RANGE 75W" xr:uid="{00000000-0004-0000-0100-00000A000000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pageSetUpPr fitToPage="1"/>
  </sheetPr>
  <dimension ref="A1:Q25"/>
  <sheetViews>
    <sheetView zoomScaleNormal="100" workbookViewId="0">
      <selection activeCell="H46" sqref="H46"/>
    </sheetView>
  </sheetViews>
  <sheetFormatPr defaultColWidth="9.1796875" defaultRowHeight="18" x14ac:dyDescent="0.4"/>
  <cols>
    <col min="1" max="1" width="4.81640625" style="53" bestFit="1" customWidth="1"/>
    <col min="2" max="2" width="13.1796875" style="53" customWidth="1"/>
    <col min="3" max="4" width="14.81640625" style="53" customWidth="1"/>
    <col min="5" max="5" width="9.81640625" style="53" bestFit="1" customWidth="1"/>
    <col min="6" max="6" width="10.81640625" style="53" customWidth="1"/>
    <col min="7" max="7" width="13" style="53" bestFit="1" customWidth="1"/>
    <col min="8" max="8" width="12.81640625" style="53" bestFit="1" customWidth="1"/>
    <col min="9" max="9" width="10.453125" style="53" bestFit="1" customWidth="1"/>
    <col min="10" max="10" width="10.453125" style="53" customWidth="1"/>
    <col min="11" max="11" width="9.1796875" style="53" customWidth="1"/>
    <col min="12" max="15" width="13.1796875" style="53" customWidth="1"/>
    <col min="16" max="16" width="10.1796875" style="53" bestFit="1" customWidth="1"/>
    <col min="17" max="16384" width="9.1796875" style="54"/>
  </cols>
  <sheetData>
    <row r="1" spans="1:17" x14ac:dyDescent="0.4">
      <c r="A1" s="52" t="s">
        <v>1</v>
      </c>
      <c r="B1" s="52" t="s">
        <v>17</v>
      </c>
      <c r="C1" s="52" t="s">
        <v>100</v>
      </c>
      <c r="D1" s="52" t="s">
        <v>101</v>
      </c>
      <c r="E1" s="52" t="s">
        <v>102</v>
      </c>
      <c r="F1" s="52" t="s">
        <v>18</v>
      </c>
      <c r="G1" s="52" t="s">
        <v>131</v>
      </c>
      <c r="H1" s="52" t="s">
        <v>132</v>
      </c>
      <c r="I1" s="52" t="s">
        <v>133</v>
      </c>
      <c r="J1" s="52" t="s">
        <v>222</v>
      </c>
      <c r="K1" s="52" t="s">
        <v>103</v>
      </c>
      <c r="L1" s="52" t="s">
        <v>210</v>
      </c>
      <c r="M1" s="52" t="s">
        <v>96</v>
      </c>
      <c r="N1" s="52" t="s">
        <v>202</v>
      </c>
      <c r="O1" s="52" t="s">
        <v>97</v>
      </c>
    </row>
    <row r="2" spans="1:17" x14ac:dyDescent="0.4">
      <c r="A2" s="55"/>
      <c r="B2" s="55"/>
      <c r="C2" s="55"/>
      <c r="D2" s="55"/>
      <c r="E2" s="55"/>
      <c r="F2" s="55"/>
      <c r="G2" s="55"/>
      <c r="H2" s="68" t="str">
        <f>IF(E2&lt;&gt;"",(E2/G2)/24,"")</f>
        <v/>
      </c>
      <c r="I2" s="68" t="str">
        <f t="shared" ref="I2:I9" si="0">IF(E2&lt;&gt;"",IF(J1="",H2+I1,H2),"")</f>
        <v/>
      </c>
      <c r="J2" s="85"/>
      <c r="K2" s="55"/>
      <c r="L2" s="57" t="str">
        <f>IF(E2&lt;&gt;"",ROUND(((((H2*24)*60))*K2)+'Fuel Planning'!G9+'Fuel Planning'!G10+'Fuel Planning'!C11,-1),"")</f>
        <v/>
      </c>
      <c r="M2" s="57" t="str">
        <f>IF(E2&lt;&gt;"",((L24-N22)-L2)+N2,"")</f>
        <v/>
      </c>
      <c r="N2" s="55"/>
      <c r="O2" s="57" t="str">
        <f>IF(E2&lt;&gt;"",'Fuel Planning'!C22-ROUTE!L2+N2,"")</f>
        <v/>
      </c>
      <c r="P2" s="66" t="s">
        <v>209</v>
      </c>
    </row>
    <row r="3" spans="1:17" x14ac:dyDescent="0.4">
      <c r="A3" s="58"/>
      <c r="B3" s="58"/>
      <c r="C3" s="58"/>
      <c r="D3" s="58"/>
      <c r="E3" s="58"/>
      <c r="F3" s="58"/>
      <c r="G3" s="58"/>
      <c r="H3" s="68" t="str">
        <f t="shared" ref="H3" si="1">IF(E3&lt;&gt;"",(E3/G3)/24,"")</f>
        <v/>
      </c>
      <c r="I3" s="68" t="str">
        <f t="shared" si="0"/>
        <v/>
      </c>
      <c r="J3" s="87"/>
      <c r="K3" s="58"/>
      <c r="L3" s="57" t="str">
        <f>IF(E3&lt;&gt;"",ROUND(((H3*24)*60)*K3,-1),"")</f>
        <v/>
      </c>
      <c r="M3" s="57" t="str">
        <f t="shared" ref="M3:M9" si="2">IF(E3&lt;&gt;"",((M2-L3))+N3,"")</f>
        <v/>
      </c>
      <c r="N3" s="58"/>
      <c r="O3" s="57" t="str">
        <f t="shared" ref="O3:O9" si="3">IF(E3&lt;&gt;"",O2-L3+N3,"")</f>
        <v/>
      </c>
    </row>
    <row r="4" spans="1:17" x14ac:dyDescent="0.4">
      <c r="A4" s="55"/>
      <c r="B4" s="55"/>
      <c r="C4" s="55"/>
      <c r="D4" s="55"/>
      <c r="E4" s="55"/>
      <c r="F4" s="55"/>
      <c r="G4" s="55"/>
      <c r="H4" s="68" t="str">
        <f>IF(E4&lt;&gt;"",(E4/G4)/24,"")</f>
        <v/>
      </c>
      <c r="I4" s="68" t="str">
        <f t="shared" si="0"/>
        <v/>
      </c>
      <c r="J4" s="85"/>
      <c r="K4" s="55"/>
      <c r="L4" s="57" t="str">
        <f>IF(E4&lt;&gt;"",ROUND(((((H4*24)*60))*K4)+'Fuel Planning'!G9+'Fuel Planning'!G10+'Fuel Planning'!C11,-1),"")</f>
        <v/>
      </c>
      <c r="M4" s="57" t="str">
        <f t="shared" si="2"/>
        <v/>
      </c>
      <c r="N4" s="55"/>
      <c r="O4" s="57" t="str">
        <f t="shared" si="3"/>
        <v/>
      </c>
    </row>
    <row r="5" spans="1:17" x14ac:dyDescent="0.4">
      <c r="A5" s="58"/>
      <c r="B5" s="58"/>
      <c r="C5" s="58"/>
      <c r="D5" s="58"/>
      <c r="E5" s="58"/>
      <c r="F5" s="58"/>
      <c r="G5" s="58"/>
      <c r="H5" s="68" t="str">
        <f t="shared" ref="H5:H19" si="4">IF(E5&lt;&gt;"",(E5/G5)/24,"")</f>
        <v/>
      </c>
      <c r="I5" s="68" t="str">
        <f t="shared" si="0"/>
        <v/>
      </c>
      <c r="J5" s="87"/>
      <c r="K5" s="58"/>
      <c r="L5" s="57" t="str">
        <f>IF(E5&lt;&gt;"",ROUND(((H5*24)*60)*K5,-1),"")</f>
        <v/>
      </c>
      <c r="M5" s="57" t="str">
        <f t="shared" si="2"/>
        <v/>
      </c>
      <c r="N5" s="58"/>
      <c r="O5" s="57" t="str">
        <f t="shared" si="3"/>
        <v/>
      </c>
    </row>
    <row r="6" spans="1:17" x14ac:dyDescent="0.4">
      <c r="A6" s="55"/>
      <c r="B6" s="55"/>
      <c r="C6" s="55"/>
      <c r="D6" s="55"/>
      <c r="E6" s="55"/>
      <c r="F6" s="55"/>
      <c r="G6" s="55"/>
      <c r="H6" s="68" t="str">
        <f t="shared" si="4"/>
        <v/>
      </c>
      <c r="I6" s="68" t="str">
        <f t="shared" si="0"/>
        <v/>
      </c>
      <c r="J6" s="85"/>
      <c r="K6" s="55"/>
      <c r="L6" s="57" t="str">
        <f>IF(E6&lt;&gt;"",ROUND(((H6*24)*60)*K6,-1),"")</f>
        <v/>
      </c>
      <c r="M6" s="57" t="str">
        <f t="shared" si="2"/>
        <v/>
      </c>
      <c r="N6" s="55"/>
      <c r="O6" s="57" t="str">
        <f t="shared" si="3"/>
        <v/>
      </c>
      <c r="Q6" s="84"/>
    </row>
    <row r="7" spans="1:17" x14ac:dyDescent="0.4">
      <c r="A7" s="58"/>
      <c r="B7" s="58"/>
      <c r="C7" s="58"/>
      <c r="D7" s="58"/>
      <c r="E7" s="58"/>
      <c r="F7" s="58"/>
      <c r="G7" s="58"/>
      <c r="H7" s="68" t="str">
        <f t="shared" si="4"/>
        <v/>
      </c>
      <c r="I7" s="68" t="str">
        <f t="shared" si="0"/>
        <v/>
      </c>
      <c r="J7" s="87"/>
      <c r="K7" s="58"/>
      <c r="L7" s="57" t="str">
        <f>IF(E7&lt;&gt;"",ROUND(((H7*24)*60)*K7,-1),"")</f>
        <v/>
      </c>
      <c r="M7" s="57" t="str">
        <f t="shared" si="2"/>
        <v/>
      </c>
      <c r="N7" s="58"/>
      <c r="O7" s="57" t="str">
        <f t="shared" si="3"/>
        <v/>
      </c>
    </row>
    <row r="8" spans="1:17" x14ac:dyDescent="0.4">
      <c r="A8" s="55"/>
      <c r="B8" s="55"/>
      <c r="C8" s="55"/>
      <c r="D8" s="55"/>
      <c r="E8" s="55"/>
      <c r="F8" s="55"/>
      <c r="G8" s="55"/>
      <c r="H8" s="68" t="str">
        <f t="shared" si="4"/>
        <v/>
      </c>
      <c r="I8" s="68" t="str">
        <f t="shared" si="0"/>
        <v/>
      </c>
      <c r="J8" s="85"/>
      <c r="K8" s="55"/>
      <c r="L8" s="57" t="str">
        <f>IF(E8&lt;&gt;"",ROUND(((H8*24)*60)*K8,-1),"")</f>
        <v/>
      </c>
      <c r="M8" s="57" t="str">
        <f t="shared" si="2"/>
        <v/>
      </c>
      <c r="N8" s="55"/>
      <c r="O8" s="57" t="str">
        <f t="shared" si="3"/>
        <v/>
      </c>
    </row>
    <row r="9" spans="1:17" x14ac:dyDescent="0.4">
      <c r="A9" s="59"/>
      <c r="B9" s="59"/>
      <c r="C9" s="59"/>
      <c r="D9" s="59"/>
      <c r="E9" s="59"/>
      <c r="F9" s="59"/>
      <c r="G9" s="59"/>
      <c r="H9" s="70" t="str">
        <f t="shared" si="4"/>
        <v/>
      </c>
      <c r="I9" s="69" t="str">
        <f t="shared" si="0"/>
        <v/>
      </c>
      <c r="J9" s="88"/>
      <c r="K9" s="59"/>
      <c r="L9" s="60" t="str">
        <f>IF(E9&lt;&gt;"",ROUND(((H9*24)*60)*K9,-1),"")</f>
        <v/>
      </c>
      <c r="M9" s="57" t="str">
        <f t="shared" si="2"/>
        <v/>
      </c>
      <c r="N9" s="59"/>
      <c r="O9" s="60" t="str">
        <f t="shared" si="3"/>
        <v/>
      </c>
    </row>
    <row r="10" spans="1:17" x14ac:dyDescent="0.4">
      <c r="A10" s="55"/>
      <c r="B10" s="55"/>
      <c r="C10" s="55"/>
      <c r="D10" s="55"/>
      <c r="E10" s="55"/>
      <c r="F10" s="55"/>
      <c r="G10" s="55"/>
      <c r="H10" s="68"/>
      <c r="I10" s="68" t="str">
        <f>IF(E10&lt;&gt;"",IF(J9="",I9+H10,I9-I9),"")</f>
        <v/>
      </c>
      <c r="J10" s="85"/>
      <c r="K10" s="55"/>
      <c r="L10" s="57"/>
      <c r="M10" s="57"/>
      <c r="N10" s="55"/>
      <c r="O10" s="57"/>
    </row>
    <row r="11" spans="1:17" x14ac:dyDescent="0.4">
      <c r="A11" s="58"/>
      <c r="B11" s="58"/>
      <c r="C11" s="58"/>
      <c r="D11" s="58"/>
      <c r="E11" s="58"/>
      <c r="F11" s="58"/>
      <c r="G11" s="58"/>
      <c r="H11" s="69"/>
      <c r="I11" s="68" t="str">
        <f>IF(E11&lt;&gt;"",IF(J10="",I10+H11,I10-I10),"")</f>
        <v/>
      </c>
      <c r="J11" s="88"/>
      <c r="K11" s="59"/>
      <c r="L11" s="60"/>
      <c r="M11" s="57"/>
      <c r="N11" s="59"/>
      <c r="O11" s="57"/>
    </row>
    <row r="12" spans="1:17" x14ac:dyDescent="0.4">
      <c r="A12" s="55"/>
      <c r="B12" s="55"/>
      <c r="C12" s="55"/>
      <c r="D12" s="55"/>
      <c r="E12" s="55"/>
      <c r="F12" s="55"/>
      <c r="G12" s="55"/>
      <c r="H12" s="68"/>
      <c r="I12" s="68" t="str">
        <f>IF(E12&lt;&gt;"",IF(J11="",I11+H12,I11-I11),"")</f>
        <v/>
      </c>
      <c r="J12" s="85"/>
      <c r="K12" s="55"/>
      <c r="L12" s="57"/>
      <c r="M12" s="57"/>
      <c r="N12" s="55"/>
      <c r="O12" s="57"/>
    </row>
    <row r="13" spans="1:17" x14ac:dyDescent="0.4">
      <c r="A13" s="58"/>
      <c r="B13" s="58"/>
      <c r="C13" s="58"/>
      <c r="D13" s="58"/>
      <c r="E13" s="58"/>
      <c r="F13" s="58"/>
      <c r="G13" s="58"/>
      <c r="H13" s="69"/>
      <c r="I13" s="68" t="str">
        <f>IF(E13&lt;&gt;"",IF(J12="",I12+H13,I12-I12),"")</f>
        <v/>
      </c>
      <c r="J13" s="88"/>
      <c r="K13" s="59"/>
      <c r="L13" s="60"/>
      <c r="M13" s="57"/>
      <c r="N13" s="59"/>
      <c r="O13" s="57"/>
    </row>
    <row r="14" spans="1:17" x14ac:dyDescent="0.4">
      <c r="A14" s="55"/>
      <c r="B14" s="55"/>
      <c r="C14" s="55"/>
      <c r="D14" s="55"/>
      <c r="E14" s="55"/>
      <c r="F14" s="55"/>
      <c r="G14" s="55"/>
      <c r="H14" s="68"/>
      <c r="I14" s="68" t="str">
        <f>IF(E14&lt;&gt;"",IF(J13="",I13+H14,I13-I13),"")</f>
        <v/>
      </c>
      <c r="J14" s="85"/>
      <c r="K14" s="55"/>
      <c r="L14" s="57"/>
      <c r="M14" s="57"/>
      <c r="N14" s="55"/>
      <c r="O14" s="57"/>
    </row>
    <row r="15" spans="1:17" x14ac:dyDescent="0.4">
      <c r="A15" s="59"/>
      <c r="B15" s="59"/>
      <c r="C15" s="59"/>
      <c r="D15" s="59"/>
      <c r="E15" s="59"/>
      <c r="F15" s="59"/>
      <c r="G15" s="59"/>
      <c r="H15" s="71" t="str">
        <f t="shared" si="4"/>
        <v/>
      </c>
      <c r="I15" s="69" t="str">
        <f>IF(E15&lt;&gt;"",IF(J14="",H15+I9,H15),"")</f>
        <v/>
      </c>
      <c r="J15" s="89"/>
      <c r="K15" s="59"/>
      <c r="L15" s="60" t="str">
        <f>IF(E15&lt;&gt;"",ROUND(((H15*24)*60)*K15,-1),"")</f>
        <v/>
      </c>
      <c r="M15" s="60" t="str">
        <f>IF(E15&lt;&gt;"",(M9-L15)+N15,"")</f>
        <v/>
      </c>
      <c r="N15" s="59"/>
      <c r="O15" s="60" t="str">
        <f>IF(E15&lt;&gt;"",O9-L15+N15,"")</f>
        <v/>
      </c>
    </row>
    <row r="16" spans="1:17" x14ac:dyDescent="0.4">
      <c r="A16" s="55"/>
      <c r="B16" s="55"/>
      <c r="C16" s="55"/>
      <c r="D16" s="55"/>
      <c r="E16" s="61"/>
      <c r="F16" s="61"/>
      <c r="G16" s="61"/>
      <c r="H16" s="69"/>
      <c r="I16" s="68" t="str">
        <f>IF(E16&lt;&gt;"",IF(J15="",I15+H16,I15-I15),"")</f>
        <v/>
      </c>
      <c r="J16" s="86"/>
      <c r="K16" s="61"/>
      <c r="L16" s="60"/>
      <c r="M16" s="57"/>
      <c r="N16" s="61"/>
      <c r="O16" s="57"/>
    </row>
    <row r="17" spans="1:16" x14ac:dyDescent="0.4">
      <c r="A17" s="58"/>
      <c r="B17" s="58"/>
      <c r="C17" s="58"/>
      <c r="D17" s="58"/>
      <c r="E17" s="58"/>
      <c r="F17" s="58"/>
      <c r="G17" s="58"/>
      <c r="H17" s="68" t="str">
        <f t="shared" si="4"/>
        <v/>
      </c>
      <c r="I17" s="68" t="str">
        <f>IF(E17&lt;&gt;"",IF(J16="",H17+I15,H17),"")</f>
        <v/>
      </c>
      <c r="J17" s="87"/>
      <c r="K17" s="58"/>
      <c r="L17" s="57" t="str">
        <f>IF(E17&lt;&gt;"",ROUND(((H17*24)*60)*K17,-1),"")</f>
        <v/>
      </c>
      <c r="M17" s="57" t="str">
        <f>IF(E17&lt;&gt;"",(M15-L17)+N17,"")</f>
        <v/>
      </c>
      <c r="N17" s="58"/>
      <c r="O17" s="57" t="str">
        <f>IF(E17&lt;&gt;"",O15-L17+N17,"")</f>
        <v/>
      </c>
    </row>
    <row r="18" spans="1:16" x14ac:dyDescent="0.4">
      <c r="A18" s="55"/>
      <c r="B18" s="55"/>
      <c r="C18" s="55"/>
      <c r="D18" s="55"/>
      <c r="E18" s="55"/>
      <c r="F18" s="55"/>
      <c r="G18" s="55"/>
      <c r="H18" s="68" t="str">
        <f t="shared" si="4"/>
        <v/>
      </c>
      <c r="I18" s="68" t="str">
        <f>IF(E18&lt;&gt;"",IF(J17="",H18+I17,H18),"")</f>
        <v/>
      </c>
      <c r="J18" s="85"/>
      <c r="K18" s="55"/>
      <c r="L18" s="57" t="str">
        <f>IF(E18&lt;&gt;"",ROUND(((H18*24)*60)*K18,-1),"")</f>
        <v/>
      </c>
      <c r="M18" s="57" t="str">
        <f>IF(E18&lt;&gt;"",(M17-L18)+N18,"")</f>
        <v/>
      </c>
      <c r="N18" s="55"/>
      <c r="O18" s="57" t="str">
        <f>IF(E18&lt;&gt;"",O17-L18+N18,"")</f>
        <v/>
      </c>
    </row>
    <row r="19" spans="1:16" x14ac:dyDescent="0.4">
      <c r="A19" s="58"/>
      <c r="B19" s="58"/>
      <c r="C19" s="58"/>
      <c r="D19" s="58"/>
      <c r="E19" s="58"/>
      <c r="F19" s="58"/>
      <c r="G19" s="58"/>
      <c r="H19" s="68" t="str">
        <f t="shared" si="4"/>
        <v/>
      </c>
      <c r="I19" s="68" t="str">
        <f>IF(E19&lt;&gt;"",IF(J18="",H19+I18,H19),"")</f>
        <v/>
      </c>
      <c r="J19" s="87"/>
      <c r="K19" s="58"/>
      <c r="L19" s="57" t="str">
        <f>IF(E19&lt;&gt;"",ROUND(((H19*24)*60)*K19,-1),"")</f>
        <v/>
      </c>
      <c r="M19" s="57" t="str">
        <f>IF(E19&lt;&gt;"",(M18-L19)+N19,"")</f>
        <v/>
      </c>
      <c r="N19" s="58"/>
      <c r="O19" s="57" t="str">
        <f>IF(E19&lt;&gt;"",O18-L19+N19,"")</f>
        <v/>
      </c>
    </row>
    <row r="20" spans="1:16" x14ac:dyDescent="0.4">
      <c r="A20" s="55"/>
      <c r="B20" s="55"/>
      <c r="C20" s="55"/>
      <c r="D20" s="55"/>
      <c r="E20" s="55"/>
      <c r="F20" s="55"/>
      <c r="G20" s="55"/>
      <c r="H20" s="68" t="str">
        <f>IF(E20&lt;&gt;"",(E20/G20)/24,"")</f>
        <v/>
      </c>
      <c r="I20" s="68" t="str">
        <f>IF(E20&lt;&gt;"",IF(J19="",H20+I18,H20),"")</f>
        <v/>
      </c>
      <c r="J20" s="85"/>
      <c r="K20" s="55"/>
      <c r="L20" s="57" t="str">
        <f>IF(E20&lt;&gt;"",ROUND(((H20*24)*60)*K20,-1),"")</f>
        <v/>
      </c>
      <c r="M20" s="57" t="str">
        <f>IF(E20&lt;&gt;"",(M19-L20)+N20,"")</f>
        <v/>
      </c>
      <c r="N20" s="55"/>
      <c r="O20" s="57" t="str">
        <f>IF(E20&lt;&gt;"",O19-L20+N20,"")</f>
        <v/>
      </c>
    </row>
    <row r="21" spans="1:16" x14ac:dyDescent="0.4">
      <c r="A21" s="58"/>
      <c r="B21" s="58"/>
      <c r="C21" s="58"/>
      <c r="D21" s="58"/>
      <c r="E21" s="58"/>
      <c r="F21" s="58"/>
      <c r="G21" s="58"/>
      <c r="H21" s="68" t="str">
        <f>IF(E21&lt;&gt;"",(E21/G21)/24,"")</f>
        <v/>
      </c>
      <c r="I21" s="68" t="str">
        <f>IF(E21&lt;&gt;"",IF(J20="",I20+H21,I20-I20),"")</f>
        <v/>
      </c>
      <c r="J21" s="87"/>
      <c r="K21" s="58"/>
      <c r="L21" s="57" t="str">
        <f>IF(E21&lt;&gt;"",ROUND(((H21*24)*60)*K21,-1),"")</f>
        <v/>
      </c>
      <c r="M21" s="57" t="str">
        <f>IF(E21&lt;&gt;"",(M20-L21)+N21,"")</f>
        <v/>
      </c>
      <c r="N21" s="58"/>
      <c r="O21" s="57" t="str">
        <f>IF(E21&lt;&gt;"",O20-L21+N21,"")</f>
        <v/>
      </c>
    </row>
    <row r="22" spans="1:16" x14ac:dyDescent="0.4">
      <c r="D22" s="62" t="s">
        <v>40</v>
      </c>
      <c r="E22" s="57">
        <f>SUM(E4:E20)</f>
        <v>0</v>
      </c>
      <c r="G22" s="62" t="s">
        <v>40</v>
      </c>
      <c r="H22" s="56">
        <f>SUM(H4:H20)</f>
        <v>0</v>
      </c>
      <c r="I22" s="63"/>
      <c r="J22" s="63"/>
      <c r="K22" s="62" t="s">
        <v>40</v>
      </c>
      <c r="L22" s="57">
        <f>SUM(L2:L21)</f>
        <v>0</v>
      </c>
      <c r="M22" s="62" t="s">
        <v>40</v>
      </c>
      <c r="N22" s="57">
        <f>SUM(N2:N20)</f>
        <v>0</v>
      </c>
      <c r="O22" s="77"/>
    </row>
    <row r="23" spans="1:16" x14ac:dyDescent="0.4">
      <c r="B23" s="66" t="s">
        <v>106</v>
      </c>
    </row>
    <row r="24" spans="1:16" x14ac:dyDescent="0.4">
      <c r="B24" s="66" t="s">
        <v>107</v>
      </c>
      <c r="K24" s="64" t="s">
        <v>221</v>
      </c>
      <c r="L24" s="57">
        <f>L22+'Fuel Planning'!C6</f>
        <v>900</v>
      </c>
      <c r="P24" s="65"/>
    </row>
    <row r="25" spans="1:16" x14ac:dyDescent="0.4">
      <c r="G25" s="62" t="s">
        <v>212</v>
      </c>
      <c r="H25" s="83">
        <f>SUM(H5:H15)</f>
        <v>0</v>
      </c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81640625" customWidth="1"/>
    <col min="3" max="3" width="11.1796875" bestFit="1" customWidth="1"/>
    <col min="4" max="4" width="9.81640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460" t="s">
        <v>83</v>
      </c>
      <c r="C2" s="461"/>
      <c r="D2" s="462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49">
        <v>60</v>
      </c>
      <c r="D4" s="4" t="s">
        <v>223</v>
      </c>
      <c r="E4"/>
      <c r="F4"/>
      <c r="G4"/>
    </row>
    <row r="5" spans="1:10" x14ac:dyDescent="0.35">
      <c r="A5"/>
      <c r="B5" s="2" t="s">
        <v>22</v>
      </c>
      <c r="C5" s="50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0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0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0">
        <v>10</v>
      </c>
      <c r="D8" s="5" t="s">
        <v>84</v>
      </c>
      <c r="E8" s="50">
        <v>150</v>
      </c>
      <c r="F8" t="s">
        <v>85</v>
      </c>
      <c r="G8"/>
    </row>
    <row r="9" spans="1:10" x14ac:dyDescent="0.35">
      <c r="A9"/>
      <c r="B9" s="7" t="s">
        <v>205</v>
      </c>
      <c r="C9" s="50">
        <v>5</v>
      </c>
      <c r="D9" s="5" t="s">
        <v>84</v>
      </c>
      <c r="E9" s="50">
        <v>170</v>
      </c>
      <c r="F9" t="s">
        <v>206</v>
      </c>
      <c r="G9" s="8">
        <f>E9*C9</f>
        <v>850</v>
      </c>
      <c r="H9" t="s">
        <v>21</v>
      </c>
    </row>
    <row r="10" spans="1:10" x14ac:dyDescent="0.35">
      <c r="A10"/>
      <c r="B10" s="7" t="s">
        <v>207</v>
      </c>
      <c r="C10" s="50">
        <v>0</v>
      </c>
      <c r="D10" s="75" t="s">
        <v>84</v>
      </c>
      <c r="E10" s="50">
        <v>120</v>
      </c>
      <c r="F10" t="s">
        <v>206</v>
      </c>
      <c r="G10" s="8">
        <f>E10*C10</f>
        <v>0</v>
      </c>
    </row>
    <row r="11" spans="1:10" x14ac:dyDescent="0.35">
      <c r="A11"/>
      <c r="B11" s="7" t="s">
        <v>208</v>
      </c>
      <c r="C11" s="50">
        <v>300</v>
      </c>
      <c r="D11" s="5"/>
      <c r="E11" s="76"/>
      <c r="F11"/>
      <c r="G11"/>
    </row>
    <row r="12" spans="1:10" ht="15" thickBot="1" x14ac:dyDescent="0.4"/>
    <row r="13" spans="1:10" ht="15.5" thickTop="1" thickBot="1" x14ac:dyDescent="0.4">
      <c r="B13" s="460" t="s">
        <v>25</v>
      </c>
      <c r="C13" s="461"/>
      <c r="D13" s="462"/>
    </row>
    <row r="14" spans="1:10" ht="23.25" customHeight="1" thickTop="1" x14ac:dyDescent="0.35">
      <c r="J14" s="40"/>
    </row>
    <row r="15" spans="1:10" x14ac:dyDescent="0.35">
      <c r="B15" s="47" t="s">
        <v>4</v>
      </c>
      <c r="C15" s="8">
        <f>((C4*(C5/10))+C6)</f>
        <v>1500</v>
      </c>
      <c r="D15" t="s">
        <v>21</v>
      </c>
    </row>
    <row r="16" spans="1:10" x14ac:dyDescent="0.35">
      <c r="B16" s="47" t="s">
        <v>3</v>
      </c>
      <c r="C16" s="9">
        <f>C15+C7</f>
        <v>2000</v>
      </c>
      <c r="D16" t="s">
        <v>21</v>
      </c>
    </row>
    <row r="17" spans="2:10" x14ac:dyDescent="0.35">
      <c r="B17" s="47" t="s">
        <v>2</v>
      </c>
      <c r="C17" s="10">
        <f>C16+(C8*E8)</f>
        <v>3500</v>
      </c>
      <c r="D17" t="s">
        <v>21</v>
      </c>
    </row>
    <row r="18" spans="2:10" x14ac:dyDescent="0.35">
      <c r="B18" s="47" t="s">
        <v>96</v>
      </c>
      <c r="C18" s="10">
        <f>ROUTE!L22+'Fuel Planning'!C6</f>
        <v>900</v>
      </c>
      <c r="D18" s="40" t="s">
        <v>108</v>
      </c>
      <c r="E18" s="46"/>
    </row>
    <row r="20" spans="2:10" x14ac:dyDescent="0.35">
      <c r="B20" s="34" t="s">
        <v>203</v>
      </c>
      <c r="C20" s="36">
        <f>IF((C18-11700)&lt;0,0,C18-C22)</f>
        <v>0</v>
      </c>
      <c r="D20" t="s">
        <v>21</v>
      </c>
    </row>
    <row r="22" spans="2:10" x14ac:dyDescent="0.35">
      <c r="B22" s="47" t="s">
        <v>90</v>
      </c>
      <c r="C22" s="51">
        <v>7700</v>
      </c>
      <c r="D22" t="s">
        <v>93</v>
      </c>
      <c r="F22" s="45"/>
      <c r="G22" s="5"/>
    </row>
    <row r="23" spans="2:10" x14ac:dyDescent="0.35">
      <c r="B23" s="47" t="s">
        <v>204</v>
      </c>
      <c r="C23" s="51">
        <f>ROUTE!N22</f>
        <v>0</v>
      </c>
      <c r="F23" s="45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4" t="s">
        <v>92</v>
      </c>
      <c r="C25" s="8">
        <f>(C24/E8)+C8</f>
        <v>55.333333333333336</v>
      </c>
      <c r="D25" s="40" t="s">
        <v>95</v>
      </c>
      <c r="I25" s="41"/>
      <c r="J25" s="41"/>
    </row>
    <row r="27" spans="2:10" x14ac:dyDescent="0.35">
      <c r="B27" s="2" t="s">
        <v>87</v>
      </c>
      <c r="C27" s="35">
        <f>13977+C22</f>
        <v>21677</v>
      </c>
    </row>
    <row r="37" spans="7:7" x14ac:dyDescent="0.35">
      <c r="G37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4">
      <c r="A2" s="15" t="s">
        <v>28</v>
      </c>
      <c r="D2" s="463" t="s">
        <v>29</v>
      </c>
      <c r="E2" s="463"/>
      <c r="F2" s="463"/>
      <c r="G2" s="463"/>
      <c r="H2" s="463"/>
      <c r="I2" s="463"/>
      <c r="J2" s="463"/>
      <c r="K2" s="463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3" t="s">
        <v>37</v>
      </c>
      <c r="I5" s="33" t="s">
        <v>88</v>
      </c>
      <c r="J5" s="30"/>
      <c r="K5" s="30"/>
      <c r="L5" s="30"/>
    </row>
    <row r="6" spans="1:18" ht="19" thickBot="1" x14ac:dyDescent="0.5">
      <c r="H6" s="43">
        <f>SUM(B5,E9,E13,E20,E27,E38,E52,E62)</f>
        <v>30431</v>
      </c>
      <c r="I6" s="39">
        <v>31086</v>
      </c>
      <c r="J6" s="31"/>
      <c r="K6" s="31"/>
      <c r="L6" s="32"/>
    </row>
    <row r="7" spans="1:18" x14ac:dyDescent="0.35">
      <c r="A7" s="18" t="s">
        <v>38</v>
      </c>
      <c r="B7" s="12">
        <v>1</v>
      </c>
      <c r="D7" s="20">
        <v>7700</v>
      </c>
      <c r="E7" s="44">
        <f t="shared" ref="E7:E61" si="0">D7*B7</f>
        <v>7700</v>
      </c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3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12">
        <f>I6-H6</f>
        <v>655</v>
      </c>
    </row>
    <row r="10" spans="1:18" x14ac:dyDescent="0.35">
      <c r="A10" s="25"/>
      <c r="E10" s="25"/>
      <c r="F10" s="25"/>
    </row>
    <row r="11" spans="1:18" x14ac:dyDescent="0.35">
      <c r="A11" s="18" t="s">
        <v>41</v>
      </c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12">
        <f>7758+4006</f>
        <v>11764</v>
      </c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</row>
    <row r="14" spans="1:18" x14ac:dyDescent="0.35">
      <c r="A14" s="25"/>
      <c r="E14" s="25"/>
      <c r="F14" s="25"/>
      <c r="K14" s="14"/>
    </row>
    <row r="15" spans="1:18" x14ac:dyDescent="0.35">
      <c r="A15" s="18" t="s">
        <v>43</v>
      </c>
      <c r="I15" s="464"/>
      <c r="J15" s="14"/>
      <c r="K15" s="14"/>
      <c r="L15" s="14"/>
      <c r="M15" s="14"/>
      <c r="N15" s="14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64"/>
      <c r="K16" s="465"/>
      <c r="L16" s="26"/>
      <c r="M16" s="26"/>
      <c r="N16" s="26"/>
    </row>
    <row r="17" spans="1:11" x14ac:dyDescent="0.35">
      <c r="A17" s="12" t="s">
        <v>45</v>
      </c>
      <c r="B17" s="12">
        <v>144</v>
      </c>
      <c r="D17" s="20"/>
      <c r="E17" s="12">
        <f t="shared" si="0"/>
        <v>0</v>
      </c>
      <c r="F17" s="12">
        <f>C17*D17</f>
        <v>0</v>
      </c>
      <c r="J17" s="26"/>
      <c r="K17" s="465"/>
    </row>
    <row r="18" spans="1:11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J18" s="26"/>
      <c r="K18" s="465"/>
    </row>
    <row r="19" spans="1:11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K19" s="465"/>
    </row>
    <row r="20" spans="1:11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1" x14ac:dyDescent="0.35">
      <c r="A21" s="25"/>
      <c r="E21" s="25"/>
      <c r="F21" s="25"/>
      <c r="I21" s="28"/>
      <c r="J21" s="28"/>
    </row>
    <row r="22" spans="1:11" x14ac:dyDescent="0.35">
      <c r="A22" s="18" t="s">
        <v>48</v>
      </c>
      <c r="I22" s="28"/>
      <c r="J22" s="28"/>
    </row>
    <row r="23" spans="1:11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28"/>
      <c r="J23" s="28"/>
    </row>
    <row r="24" spans="1:11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1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I25" s="466"/>
      <c r="J25" s="466"/>
    </row>
    <row r="26" spans="1:11" ht="18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29"/>
      <c r="I26" s="29"/>
      <c r="J26" s="29"/>
      <c r="K26" s="29"/>
    </row>
    <row r="27" spans="1:11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1" x14ac:dyDescent="0.35">
      <c r="A28" s="25"/>
      <c r="E28" s="25"/>
      <c r="F28" s="25"/>
    </row>
    <row r="29" spans="1:11" x14ac:dyDescent="0.35">
      <c r="A29" s="18" t="s">
        <v>53</v>
      </c>
    </row>
    <row r="30" spans="1:11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1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1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20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x14ac:dyDescent="0.35">
      <c r="A53" s="25"/>
      <c r="E53" s="25"/>
      <c r="F53" s="25"/>
    </row>
    <row r="54" spans="1:6" x14ac:dyDescent="0.35">
      <c r="A54" s="27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20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467" t="s">
        <v>82</v>
      </c>
      <c r="C66" s="468"/>
      <c r="D66" s="468"/>
      <c r="E66" s="469"/>
      <c r="F66" s="28"/>
      <c r="G66" s="28"/>
    </row>
    <row r="67" spans="2:7" ht="15" thickBot="1" x14ac:dyDescent="0.4">
      <c r="B67" s="470"/>
      <c r="C67" s="471"/>
      <c r="D67" s="471"/>
      <c r="E67" s="472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 xr:uid="{00000000-0004-0000-0400-000000000000}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I525"/>
  <sheetViews>
    <sheetView zoomScale="115" zoomScaleNormal="115" workbookViewId="0">
      <pane ySplit="1" topLeftCell="A488" activePane="bottomLeft" state="frozen"/>
      <selection pane="bottomLeft" activeCell="A510" sqref="A510:XFD510"/>
    </sheetView>
  </sheetViews>
  <sheetFormatPr defaultColWidth="8.81640625" defaultRowHeight="13" x14ac:dyDescent="0.3"/>
  <cols>
    <col min="1" max="1" width="23.453125" style="143" customWidth="1"/>
    <col min="2" max="2" width="13.54296875" style="143" customWidth="1"/>
    <col min="3" max="3" width="19.54296875" style="143" customWidth="1"/>
    <col min="4" max="7" width="15.1796875" style="143" customWidth="1"/>
    <col min="8" max="8" width="15.1796875" style="143" bestFit="1" customWidth="1"/>
    <col min="9" max="9" width="10.1796875" style="143" customWidth="1"/>
    <col min="10" max="16384" width="8.81640625" style="143"/>
  </cols>
  <sheetData>
    <row r="1" spans="1:9" ht="15.5" x14ac:dyDescent="0.35">
      <c r="A1" s="150" t="s">
        <v>1090</v>
      </c>
      <c r="B1" s="150" t="s">
        <v>1091</v>
      </c>
      <c r="C1" s="150" t="s">
        <v>3872</v>
      </c>
      <c r="D1" s="150" t="s">
        <v>3873</v>
      </c>
      <c r="E1" s="150" t="s">
        <v>3875</v>
      </c>
      <c r="F1" s="150" t="s">
        <v>3876</v>
      </c>
      <c r="G1" s="150" t="s">
        <v>3877</v>
      </c>
      <c r="H1" s="150" t="s">
        <v>3878</v>
      </c>
      <c r="I1" s="150" t="s">
        <v>3879</v>
      </c>
    </row>
    <row r="2" spans="1:9" ht="13.5" thickBot="1" x14ac:dyDescent="0.35">
      <c r="A2" s="144" t="s">
        <v>1092</v>
      </c>
      <c r="B2" s="145"/>
      <c r="C2" s="146" t="s">
        <v>1093</v>
      </c>
      <c r="D2" s="146" t="s">
        <v>1094</v>
      </c>
      <c r="E2" s="146" t="s">
        <v>1095</v>
      </c>
      <c r="F2" s="146" t="s">
        <v>1096</v>
      </c>
      <c r="G2" s="151" t="s">
        <v>1097</v>
      </c>
      <c r="H2" s="153"/>
      <c r="I2" s="154"/>
    </row>
    <row r="3" spans="1:9" ht="13.5" thickBot="1" x14ac:dyDescent="0.35">
      <c r="A3" s="147" t="s">
        <v>1098</v>
      </c>
      <c r="B3" s="148" t="s">
        <v>1099</v>
      </c>
      <c r="C3" s="149" t="s">
        <v>1100</v>
      </c>
      <c r="D3" s="149" t="s">
        <v>1101</v>
      </c>
      <c r="E3" s="149" t="s">
        <v>1102</v>
      </c>
      <c r="F3" s="149" t="s">
        <v>1103</v>
      </c>
      <c r="G3" s="152" t="s">
        <v>1104</v>
      </c>
      <c r="H3" s="155"/>
      <c r="I3" s="156" t="s">
        <v>3880</v>
      </c>
    </row>
    <row r="4" spans="1:9" ht="13.5" thickBot="1" x14ac:dyDescent="0.35">
      <c r="A4" s="144" t="s">
        <v>1105</v>
      </c>
      <c r="B4" s="145" t="s">
        <v>1106</v>
      </c>
      <c r="C4" s="146" t="s">
        <v>1107</v>
      </c>
      <c r="D4" s="146" t="s">
        <v>1108</v>
      </c>
      <c r="E4" s="146" t="s">
        <v>1109</v>
      </c>
      <c r="F4" s="146" t="s">
        <v>1110</v>
      </c>
      <c r="G4" s="151" t="s">
        <v>1111</v>
      </c>
      <c r="H4" s="153"/>
      <c r="I4" s="154"/>
    </row>
    <row r="5" spans="1:9" ht="13.5" thickBot="1" x14ac:dyDescent="0.35">
      <c r="A5" s="147" t="s">
        <v>1112</v>
      </c>
      <c r="B5" s="148"/>
      <c r="C5" s="149" t="s">
        <v>1113</v>
      </c>
      <c r="D5" s="149" t="s">
        <v>1114</v>
      </c>
      <c r="E5" s="149" t="s">
        <v>1115</v>
      </c>
      <c r="F5" s="149" t="s">
        <v>1116</v>
      </c>
      <c r="G5" s="152" t="s">
        <v>1117</v>
      </c>
      <c r="H5" s="155"/>
      <c r="I5" s="156"/>
    </row>
    <row r="6" spans="1:9" ht="13.5" thickBot="1" x14ac:dyDescent="0.35">
      <c r="A6" s="144" t="s">
        <v>1118</v>
      </c>
      <c r="B6" s="145" t="s">
        <v>1119</v>
      </c>
      <c r="C6" s="146" t="s">
        <v>1120</v>
      </c>
      <c r="D6" s="146" t="s">
        <v>1121</v>
      </c>
      <c r="E6" s="146" t="s">
        <v>1122</v>
      </c>
      <c r="F6" s="146" t="s">
        <v>1123</v>
      </c>
      <c r="G6" s="151" t="s">
        <v>1124</v>
      </c>
      <c r="H6" s="153"/>
      <c r="I6" s="154"/>
    </row>
    <row r="7" spans="1:9" ht="13.5" thickBot="1" x14ac:dyDescent="0.35">
      <c r="A7" s="147" t="s">
        <v>1125</v>
      </c>
      <c r="B7" s="148" t="s">
        <v>1126</v>
      </c>
      <c r="C7" s="149" t="s">
        <v>1127</v>
      </c>
      <c r="D7" s="149" t="s">
        <v>1128</v>
      </c>
      <c r="E7" s="149" t="s">
        <v>1129</v>
      </c>
      <c r="F7" s="149" t="s">
        <v>1130</v>
      </c>
      <c r="G7" s="152" t="s">
        <v>1131</v>
      </c>
      <c r="H7" s="155"/>
      <c r="I7" s="156"/>
    </row>
    <row r="8" spans="1:9" ht="13.5" thickBot="1" x14ac:dyDescent="0.35">
      <c r="A8" s="144" t="s">
        <v>1132</v>
      </c>
      <c r="B8" s="145"/>
      <c r="C8" s="146" t="s">
        <v>1133</v>
      </c>
      <c r="D8" s="146" t="s">
        <v>1134</v>
      </c>
      <c r="E8" s="146" t="s">
        <v>1135</v>
      </c>
      <c r="F8" s="146" t="s">
        <v>1136</v>
      </c>
      <c r="G8" s="151" t="s">
        <v>1137</v>
      </c>
      <c r="H8" s="153"/>
      <c r="I8" s="154"/>
    </row>
    <row r="9" spans="1:9" ht="13.5" thickBot="1" x14ac:dyDescent="0.35">
      <c r="A9" s="147" t="s">
        <v>1138</v>
      </c>
      <c r="B9" s="148"/>
      <c r="C9" s="149" t="s">
        <v>1139</v>
      </c>
      <c r="D9" s="149" t="s">
        <v>1140</v>
      </c>
      <c r="E9" s="149" t="s">
        <v>1141</v>
      </c>
      <c r="F9" s="149" t="s">
        <v>1142</v>
      </c>
      <c r="G9" s="152" t="s">
        <v>1143</v>
      </c>
      <c r="H9" s="155"/>
      <c r="I9" s="156"/>
    </row>
    <row r="10" spans="1:9" ht="13.5" thickBot="1" x14ac:dyDescent="0.35">
      <c r="A10" s="144" t="s">
        <v>1144</v>
      </c>
      <c r="B10" s="145"/>
      <c r="C10" s="146" t="s">
        <v>1145</v>
      </c>
      <c r="D10" s="146" t="s">
        <v>1146</v>
      </c>
      <c r="E10" s="146" t="s">
        <v>1147</v>
      </c>
      <c r="F10" s="146" t="s">
        <v>1148</v>
      </c>
      <c r="G10" s="151" t="s">
        <v>1149</v>
      </c>
      <c r="H10" s="153"/>
      <c r="I10" s="154"/>
    </row>
    <row r="11" spans="1:9" ht="13.5" thickBot="1" x14ac:dyDescent="0.35">
      <c r="A11" s="147" t="s">
        <v>1150</v>
      </c>
      <c r="B11" s="148"/>
      <c r="C11" s="149" t="s">
        <v>1151</v>
      </c>
      <c r="D11" s="149" t="s">
        <v>1152</v>
      </c>
      <c r="E11" s="149" t="s">
        <v>1153</v>
      </c>
      <c r="F11" s="149" t="s">
        <v>1154</v>
      </c>
      <c r="G11" s="152" t="s">
        <v>1155</v>
      </c>
      <c r="H11" s="155"/>
      <c r="I11" s="156"/>
    </row>
    <row r="12" spans="1:9" ht="13.5" thickBot="1" x14ac:dyDescent="0.35">
      <c r="A12" s="144" t="s">
        <v>1156</v>
      </c>
      <c r="B12" s="145"/>
      <c r="C12" s="146" t="s">
        <v>1157</v>
      </c>
      <c r="D12" s="146" t="s">
        <v>1152</v>
      </c>
      <c r="E12" s="146" t="s">
        <v>1158</v>
      </c>
      <c r="F12" s="146" t="s">
        <v>1154</v>
      </c>
      <c r="G12" s="151" t="s">
        <v>1159</v>
      </c>
      <c r="H12" s="153"/>
      <c r="I12" s="154"/>
    </row>
    <row r="13" spans="1:9" ht="13.5" thickBot="1" x14ac:dyDescent="0.35">
      <c r="A13" s="147" t="s">
        <v>1160</v>
      </c>
      <c r="B13" s="148"/>
      <c r="C13" s="149" t="s">
        <v>1161</v>
      </c>
      <c r="D13" s="149" t="s">
        <v>1152</v>
      </c>
      <c r="E13" s="149" t="s">
        <v>1162</v>
      </c>
      <c r="F13" s="149" t="s">
        <v>1154</v>
      </c>
      <c r="G13" s="152" t="s">
        <v>1163</v>
      </c>
      <c r="H13" s="155"/>
      <c r="I13" s="156"/>
    </row>
    <row r="14" spans="1:9" ht="13.5" thickBot="1" x14ac:dyDescent="0.35">
      <c r="A14" s="144" t="s">
        <v>1164</v>
      </c>
      <c r="B14" s="145"/>
      <c r="C14" s="146" t="s">
        <v>1165</v>
      </c>
      <c r="D14" s="146" t="s">
        <v>1166</v>
      </c>
      <c r="E14" s="146" t="s">
        <v>1167</v>
      </c>
      <c r="F14" s="146" t="s">
        <v>1168</v>
      </c>
      <c r="G14" s="151" t="s">
        <v>1169</v>
      </c>
      <c r="H14" s="153"/>
      <c r="I14" s="154"/>
    </row>
    <row r="15" spans="1:9" ht="13.5" thickBot="1" x14ac:dyDescent="0.35">
      <c r="A15" s="147" t="s">
        <v>1170</v>
      </c>
      <c r="B15" s="148"/>
      <c r="C15" s="149" t="s">
        <v>1171</v>
      </c>
      <c r="D15" s="149" t="s">
        <v>1172</v>
      </c>
      <c r="E15" s="149" t="s">
        <v>1173</v>
      </c>
      <c r="F15" s="149" t="s">
        <v>1174</v>
      </c>
      <c r="G15" s="152" t="s">
        <v>1175</v>
      </c>
      <c r="H15" s="155"/>
      <c r="I15" s="156"/>
    </row>
    <row r="16" spans="1:9" ht="13.5" thickBot="1" x14ac:dyDescent="0.35">
      <c r="A16" s="144" t="s">
        <v>381</v>
      </c>
      <c r="B16" s="145" t="s">
        <v>408</v>
      </c>
      <c r="C16" s="146" t="s">
        <v>1176</v>
      </c>
      <c r="D16" s="146" t="s">
        <v>427</v>
      </c>
      <c r="E16" s="146" t="s">
        <v>446</v>
      </c>
      <c r="F16" s="146" t="s">
        <v>1177</v>
      </c>
      <c r="G16" s="151" t="s">
        <v>1178</v>
      </c>
      <c r="H16" s="153">
        <v>10</v>
      </c>
      <c r="I16" s="154" t="s">
        <v>3880</v>
      </c>
    </row>
    <row r="17" spans="1:9" ht="13.5" thickBot="1" x14ac:dyDescent="0.35">
      <c r="A17" s="147" t="s">
        <v>1179</v>
      </c>
      <c r="B17" s="148"/>
      <c r="C17" s="149" t="s">
        <v>1180</v>
      </c>
      <c r="D17" s="149" t="s">
        <v>1181</v>
      </c>
      <c r="E17" s="149" t="s">
        <v>1182</v>
      </c>
      <c r="F17" s="149" t="s">
        <v>1183</v>
      </c>
      <c r="G17" s="152" t="s">
        <v>1184</v>
      </c>
      <c r="H17" s="155"/>
      <c r="I17" s="156"/>
    </row>
    <row r="18" spans="1:9" ht="13.5" thickBot="1" x14ac:dyDescent="0.35">
      <c r="A18" s="144" t="s">
        <v>1185</v>
      </c>
      <c r="B18" s="145"/>
      <c r="C18" s="146" t="s">
        <v>1186</v>
      </c>
      <c r="D18" s="146" t="s">
        <v>1187</v>
      </c>
      <c r="E18" s="146" t="s">
        <v>1188</v>
      </c>
      <c r="F18" s="146" t="s">
        <v>1189</v>
      </c>
      <c r="G18" s="151" t="s">
        <v>1190</v>
      </c>
      <c r="H18" s="153"/>
      <c r="I18" s="154"/>
    </row>
    <row r="19" spans="1:9" ht="13.5" thickBot="1" x14ac:dyDescent="0.35">
      <c r="A19" s="147" t="s">
        <v>1191</v>
      </c>
      <c r="B19" s="148"/>
      <c r="C19" s="149" t="s">
        <v>1192</v>
      </c>
      <c r="D19" s="149" t="s">
        <v>1140</v>
      </c>
      <c r="E19" s="149" t="s">
        <v>1193</v>
      </c>
      <c r="F19" s="149" t="s">
        <v>1142</v>
      </c>
      <c r="G19" s="152" t="s">
        <v>1194</v>
      </c>
      <c r="H19" s="155"/>
      <c r="I19" s="156"/>
    </row>
    <row r="20" spans="1:9" ht="13.5" thickBot="1" x14ac:dyDescent="0.35">
      <c r="A20" s="144" t="s">
        <v>1195</v>
      </c>
      <c r="B20" s="145"/>
      <c r="C20" s="146" t="s">
        <v>1196</v>
      </c>
      <c r="D20" s="146" t="s">
        <v>1197</v>
      </c>
      <c r="E20" s="146" t="s">
        <v>1198</v>
      </c>
      <c r="F20" s="146" t="s">
        <v>1199</v>
      </c>
      <c r="G20" s="151" t="s">
        <v>1200</v>
      </c>
      <c r="H20" s="153"/>
      <c r="I20" s="154"/>
    </row>
    <row r="21" spans="1:9" ht="13.5" thickBot="1" x14ac:dyDescent="0.35">
      <c r="A21" s="147" t="s">
        <v>1201</v>
      </c>
      <c r="B21" s="148"/>
      <c r="C21" s="149" t="s">
        <v>1202</v>
      </c>
      <c r="D21" s="149" t="s">
        <v>1203</v>
      </c>
      <c r="E21" s="149" t="s">
        <v>1204</v>
      </c>
      <c r="F21" s="149" t="s">
        <v>1205</v>
      </c>
      <c r="G21" s="152" t="s">
        <v>1206</v>
      </c>
      <c r="H21" s="155"/>
      <c r="I21" s="156"/>
    </row>
    <row r="22" spans="1:9" ht="13.5" thickBot="1" x14ac:dyDescent="0.35">
      <c r="A22" s="144" t="s">
        <v>1207</v>
      </c>
      <c r="B22" s="145"/>
      <c r="C22" s="146" t="s">
        <v>1208</v>
      </c>
      <c r="D22" s="146" t="s">
        <v>1209</v>
      </c>
      <c r="E22" s="146" t="s">
        <v>1210</v>
      </c>
      <c r="F22" s="146" t="s">
        <v>1211</v>
      </c>
      <c r="G22" s="151" t="s">
        <v>1212</v>
      </c>
      <c r="H22" s="153"/>
      <c r="I22" s="154"/>
    </row>
    <row r="23" spans="1:9" ht="13.5" thickBot="1" x14ac:dyDescent="0.35">
      <c r="A23" s="147" t="s">
        <v>1213</v>
      </c>
      <c r="B23" s="148"/>
      <c r="C23" s="149" t="s">
        <v>1214</v>
      </c>
      <c r="D23" s="149" t="s">
        <v>1215</v>
      </c>
      <c r="E23" s="149" t="s">
        <v>1216</v>
      </c>
      <c r="F23" s="149" t="s">
        <v>1217</v>
      </c>
      <c r="G23" s="152" t="s">
        <v>1218</v>
      </c>
      <c r="H23" s="155"/>
      <c r="I23" s="156"/>
    </row>
    <row r="24" spans="1:9" ht="13.5" thickBot="1" x14ac:dyDescent="0.35">
      <c r="A24" s="144" t="s">
        <v>1219</v>
      </c>
      <c r="B24" s="145"/>
      <c r="C24" s="146" t="s">
        <v>1220</v>
      </c>
      <c r="D24" s="146" t="s">
        <v>1221</v>
      </c>
      <c r="E24" s="146" t="s">
        <v>1222</v>
      </c>
      <c r="F24" s="146" t="s">
        <v>1223</v>
      </c>
      <c r="G24" s="151" t="s">
        <v>1224</v>
      </c>
      <c r="H24" s="153"/>
      <c r="I24" s="154"/>
    </row>
    <row r="25" spans="1:9" ht="13.5" thickBot="1" x14ac:dyDescent="0.35">
      <c r="A25" s="147" t="s">
        <v>1225</v>
      </c>
      <c r="B25" s="148"/>
      <c r="C25" s="149" t="s">
        <v>1226</v>
      </c>
      <c r="D25" s="149" t="s">
        <v>1227</v>
      </c>
      <c r="E25" s="149" t="s">
        <v>1222</v>
      </c>
      <c r="F25" s="149" t="s">
        <v>1228</v>
      </c>
      <c r="G25" s="152" t="s">
        <v>1224</v>
      </c>
      <c r="H25" s="155"/>
      <c r="I25" s="156"/>
    </row>
    <row r="26" spans="1:9" ht="13.5" thickBot="1" x14ac:dyDescent="0.35">
      <c r="A26" s="144" t="s">
        <v>1229</v>
      </c>
      <c r="B26" s="145"/>
      <c r="C26" s="146" t="s">
        <v>3874</v>
      </c>
      <c r="D26" s="146" t="s">
        <v>1230</v>
      </c>
      <c r="E26" s="146" t="s">
        <v>1222</v>
      </c>
      <c r="F26" s="146" t="s">
        <v>1231</v>
      </c>
      <c r="G26" s="151" t="s">
        <v>1224</v>
      </c>
      <c r="H26" s="153"/>
      <c r="I26" s="154"/>
    </row>
    <row r="27" spans="1:9" ht="13.5" thickBot="1" x14ac:dyDescent="0.35">
      <c r="A27" s="147" t="s">
        <v>1232</v>
      </c>
      <c r="B27" s="148"/>
      <c r="C27" s="149" t="s">
        <v>1233</v>
      </c>
      <c r="D27" s="149" t="s">
        <v>1234</v>
      </c>
      <c r="E27" s="149" t="s">
        <v>1235</v>
      </c>
      <c r="F27" s="149" t="s">
        <v>1236</v>
      </c>
      <c r="G27" s="152" t="s">
        <v>1237</v>
      </c>
      <c r="H27" s="155"/>
      <c r="I27" s="156"/>
    </row>
    <row r="28" spans="1:9" ht="13.5" thickBot="1" x14ac:dyDescent="0.35">
      <c r="A28" s="144" t="s">
        <v>1238</v>
      </c>
      <c r="B28" s="145"/>
      <c r="C28" s="146" t="s">
        <v>1239</v>
      </c>
      <c r="D28" s="146" t="s">
        <v>1240</v>
      </c>
      <c r="E28" s="146" t="s">
        <v>1241</v>
      </c>
      <c r="F28" s="146" t="s">
        <v>1242</v>
      </c>
      <c r="G28" s="151" t="s">
        <v>1243</v>
      </c>
      <c r="H28" s="153"/>
      <c r="I28" s="154"/>
    </row>
    <row r="29" spans="1:9" ht="13.5" thickBot="1" x14ac:dyDescent="0.35">
      <c r="A29" s="147" t="s">
        <v>1244</v>
      </c>
      <c r="B29" s="148"/>
      <c r="C29" s="149" t="s">
        <v>1245</v>
      </c>
      <c r="D29" s="149" t="s">
        <v>1246</v>
      </c>
      <c r="E29" s="149" t="s">
        <v>1247</v>
      </c>
      <c r="F29" s="149" t="s">
        <v>1248</v>
      </c>
      <c r="G29" s="152" t="s">
        <v>1249</v>
      </c>
      <c r="H29" s="155"/>
      <c r="I29" s="156"/>
    </row>
    <row r="30" spans="1:9" ht="13.5" thickBot="1" x14ac:dyDescent="0.35">
      <c r="A30" s="144" t="s">
        <v>1250</v>
      </c>
      <c r="B30" s="145"/>
      <c r="C30" s="146" t="s">
        <v>1251</v>
      </c>
      <c r="D30" s="146" t="s">
        <v>1252</v>
      </c>
      <c r="E30" s="146" t="s">
        <v>1253</v>
      </c>
      <c r="F30" s="146" t="s">
        <v>1254</v>
      </c>
      <c r="G30" s="151" t="s">
        <v>1255</v>
      </c>
      <c r="H30" s="153"/>
      <c r="I30" s="154"/>
    </row>
    <row r="31" spans="1:9" ht="13.5" thickBot="1" x14ac:dyDescent="0.35">
      <c r="A31" s="147" t="s">
        <v>382</v>
      </c>
      <c r="B31" s="148" t="s">
        <v>409</v>
      </c>
      <c r="C31" s="149" t="s">
        <v>1256</v>
      </c>
      <c r="D31" s="149" t="s">
        <v>428</v>
      </c>
      <c r="E31" s="149" t="s">
        <v>447</v>
      </c>
      <c r="F31" s="149" t="s">
        <v>1257</v>
      </c>
      <c r="G31" s="152" t="s">
        <v>1258</v>
      </c>
      <c r="H31" s="155"/>
      <c r="I31" s="156" t="s">
        <v>3880</v>
      </c>
    </row>
    <row r="32" spans="1:9" ht="13.5" thickBot="1" x14ac:dyDescent="0.35">
      <c r="A32" s="144" t="s">
        <v>1259</v>
      </c>
      <c r="B32" s="145" t="s">
        <v>1260</v>
      </c>
      <c r="C32" s="146" t="s">
        <v>1261</v>
      </c>
      <c r="D32" s="146" t="s">
        <v>1262</v>
      </c>
      <c r="E32" s="146" t="s">
        <v>1263</v>
      </c>
      <c r="F32" s="146" t="s">
        <v>1264</v>
      </c>
      <c r="G32" s="151" t="s">
        <v>1265</v>
      </c>
      <c r="H32" s="153"/>
      <c r="I32" s="154"/>
    </row>
    <row r="33" spans="1:9" ht="13.5" thickBot="1" x14ac:dyDescent="0.35">
      <c r="A33" s="147" t="s">
        <v>1266</v>
      </c>
      <c r="B33" s="148"/>
      <c r="C33" s="149" t="s">
        <v>1267</v>
      </c>
      <c r="D33" s="149" t="s">
        <v>1268</v>
      </c>
      <c r="E33" s="149" t="s">
        <v>1269</v>
      </c>
      <c r="F33" s="149" t="s">
        <v>1270</v>
      </c>
      <c r="G33" s="152" t="s">
        <v>1271</v>
      </c>
      <c r="H33" s="155"/>
      <c r="I33" s="156"/>
    </row>
    <row r="34" spans="1:9" ht="13.5" thickBot="1" x14ac:dyDescent="0.35">
      <c r="A34" s="144" t="s">
        <v>1272</v>
      </c>
      <c r="B34" s="145"/>
      <c r="C34" s="146" t="s">
        <v>1273</v>
      </c>
      <c r="D34" s="146" t="s">
        <v>1274</v>
      </c>
      <c r="E34" s="146" t="s">
        <v>1275</v>
      </c>
      <c r="F34" s="146" t="s">
        <v>1276</v>
      </c>
      <c r="G34" s="151" t="s">
        <v>1277</v>
      </c>
      <c r="H34" s="153"/>
      <c r="I34" s="154"/>
    </row>
    <row r="35" spans="1:9" ht="13.5" thickBot="1" x14ac:dyDescent="0.35">
      <c r="A35" s="147" t="s">
        <v>1278</v>
      </c>
      <c r="B35" s="148"/>
      <c r="C35" s="149" t="s">
        <v>1279</v>
      </c>
      <c r="D35" s="149" t="s">
        <v>1280</v>
      </c>
      <c r="E35" s="149" t="s">
        <v>1281</v>
      </c>
      <c r="F35" s="149" t="s">
        <v>1282</v>
      </c>
      <c r="G35" s="152" t="s">
        <v>1283</v>
      </c>
      <c r="H35" s="155"/>
      <c r="I35" s="156"/>
    </row>
    <row r="36" spans="1:9" ht="13.5" thickBot="1" x14ac:dyDescent="0.35">
      <c r="A36" s="144" t="s">
        <v>1284</v>
      </c>
      <c r="B36" s="145"/>
      <c r="C36" s="146" t="s">
        <v>1285</v>
      </c>
      <c r="D36" s="146" t="s">
        <v>1286</v>
      </c>
      <c r="E36" s="146" t="s">
        <v>1287</v>
      </c>
      <c r="F36" s="146" t="s">
        <v>1288</v>
      </c>
      <c r="G36" s="151" t="s">
        <v>1289</v>
      </c>
      <c r="H36" s="153"/>
      <c r="I36" s="154"/>
    </row>
    <row r="37" spans="1:9" ht="13.5" thickBot="1" x14ac:dyDescent="0.35">
      <c r="A37" s="147" t="s">
        <v>469</v>
      </c>
      <c r="B37" s="148"/>
      <c r="C37" s="149" t="s">
        <v>1290</v>
      </c>
      <c r="D37" s="149" t="s">
        <v>1291</v>
      </c>
      <c r="E37" s="149" t="s">
        <v>1292</v>
      </c>
      <c r="F37" s="149" t="s">
        <v>1293</v>
      </c>
      <c r="G37" s="152" t="s">
        <v>1294</v>
      </c>
      <c r="H37" s="155"/>
      <c r="I37" s="156"/>
    </row>
    <row r="38" spans="1:9" ht="13.5" thickBot="1" x14ac:dyDescent="0.35">
      <c r="A38" s="144" t="s">
        <v>383</v>
      </c>
      <c r="B38" s="145" t="s">
        <v>410</v>
      </c>
      <c r="C38" s="146" t="s">
        <v>1295</v>
      </c>
      <c r="D38" s="146" t="s">
        <v>429</v>
      </c>
      <c r="E38" s="146" t="s">
        <v>448</v>
      </c>
      <c r="F38" s="146" t="s">
        <v>1296</v>
      </c>
      <c r="G38" s="151" t="s">
        <v>1297</v>
      </c>
      <c r="H38" s="153">
        <v>5</v>
      </c>
      <c r="I38" s="154"/>
    </row>
    <row r="39" spans="1:9" ht="13.5" thickBot="1" x14ac:dyDescent="0.35">
      <c r="A39" s="147" t="s">
        <v>1298</v>
      </c>
      <c r="B39" s="148"/>
      <c r="C39" s="149" t="s">
        <v>1299</v>
      </c>
      <c r="D39" s="149" t="s">
        <v>1300</v>
      </c>
      <c r="E39" s="149" t="s">
        <v>1301</v>
      </c>
      <c r="F39" s="149" t="s">
        <v>1302</v>
      </c>
      <c r="G39" s="152" t="s">
        <v>1303</v>
      </c>
      <c r="H39" s="155"/>
      <c r="I39" s="156"/>
    </row>
    <row r="40" spans="1:9" ht="13.5" thickBot="1" x14ac:dyDescent="0.35">
      <c r="A40" s="144" t="s">
        <v>1304</v>
      </c>
      <c r="B40" s="145" t="s">
        <v>1305</v>
      </c>
      <c r="C40" s="146" t="s">
        <v>1306</v>
      </c>
      <c r="D40" s="146" t="s">
        <v>1307</v>
      </c>
      <c r="E40" s="146" t="s">
        <v>1308</v>
      </c>
      <c r="F40" s="146" t="s">
        <v>1309</v>
      </c>
      <c r="G40" s="151" t="s">
        <v>1310</v>
      </c>
      <c r="H40" s="153"/>
      <c r="I40" s="154" t="s">
        <v>3880</v>
      </c>
    </row>
    <row r="41" spans="1:9" ht="13.5" thickBot="1" x14ac:dyDescent="0.35">
      <c r="A41" s="147" t="s">
        <v>1311</v>
      </c>
      <c r="B41" s="148"/>
      <c r="C41" s="149" t="s">
        <v>1312</v>
      </c>
      <c r="D41" s="149" t="s">
        <v>1313</v>
      </c>
      <c r="E41" s="149" t="s">
        <v>1314</v>
      </c>
      <c r="F41" s="149" t="s">
        <v>1315</v>
      </c>
      <c r="G41" s="152" t="s">
        <v>1316</v>
      </c>
      <c r="H41" s="155"/>
      <c r="I41" s="156"/>
    </row>
    <row r="42" spans="1:9" ht="13.5" thickBot="1" x14ac:dyDescent="0.35">
      <c r="A42" s="144" t="s">
        <v>1317</v>
      </c>
      <c r="B42" s="145"/>
      <c r="C42" s="146" t="s">
        <v>1318</v>
      </c>
      <c r="D42" s="146" t="s">
        <v>1319</v>
      </c>
      <c r="E42" s="146" t="s">
        <v>1320</v>
      </c>
      <c r="F42" s="146" t="s">
        <v>1321</v>
      </c>
      <c r="G42" s="151" t="s">
        <v>1322</v>
      </c>
      <c r="H42" s="153"/>
      <c r="I42" s="154"/>
    </row>
    <row r="43" spans="1:9" ht="13.5" thickBot="1" x14ac:dyDescent="0.35">
      <c r="A43" s="147" t="s">
        <v>1323</v>
      </c>
      <c r="B43" s="148"/>
      <c r="C43" s="149" t="s">
        <v>1324</v>
      </c>
      <c r="D43" s="149" t="s">
        <v>1325</v>
      </c>
      <c r="E43" s="149" t="s">
        <v>1326</v>
      </c>
      <c r="F43" s="149" t="s">
        <v>1327</v>
      </c>
      <c r="G43" s="152" t="s">
        <v>1328</v>
      </c>
      <c r="H43" s="155"/>
      <c r="I43" s="156"/>
    </row>
    <row r="44" spans="1:9" ht="13.5" thickBot="1" x14ac:dyDescent="0.35">
      <c r="A44" s="144" t="s">
        <v>1329</v>
      </c>
      <c r="B44" s="145"/>
      <c r="C44" s="146" t="s">
        <v>1330</v>
      </c>
      <c r="D44" s="146" t="s">
        <v>1331</v>
      </c>
      <c r="E44" s="146" t="s">
        <v>1332</v>
      </c>
      <c r="F44" s="146" t="s">
        <v>1333</v>
      </c>
      <c r="G44" s="151" t="s">
        <v>1334</v>
      </c>
      <c r="H44" s="153"/>
      <c r="I44" s="154"/>
    </row>
    <row r="45" spans="1:9" ht="13.5" thickBot="1" x14ac:dyDescent="0.35">
      <c r="A45" s="147" t="s">
        <v>1335</v>
      </c>
      <c r="B45" s="148"/>
      <c r="C45" s="149" t="s">
        <v>1336</v>
      </c>
      <c r="D45" s="149" t="s">
        <v>1337</v>
      </c>
      <c r="E45" s="149" t="s">
        <v>1338</v>
      </c>
      <c r="F45" s="149" t="s">
        <v>1339</v>
      </c>
      <c r="G45" s="152" t="s">
        <v>1340</v>
      </c>
      <c r="H45" s="155"/>
      <c r="I45" s="156"/>
    </row>
    <row r="46" spans="1:9" ht="13.5" thickBot="1" x14ac:dyDescent="0.35">
      <c r="A46" s="144" t="s">
        <v>1341</v>
      </c>
      <c r="B46" s="145"/>
      <c r="C46" s="146" t="s">
        <v>1342</v>
      </c>
      <c r="D46" s="146" t="s">
        <v>1343</v>
      </c>
      <c r="E46" s="146" t="s">
        <v>1344</v>
      </c>
      <c r="F46" s="146" t="s">
        <v>1345</v>
      </c>
      <c r="G46" s="151" t="s">
        <v>1346</v>
      </c>
      <c r="H46" s="153"/>
      <c r="I46" s="154"/>
    </row>
    <row r="47" spans="1:9" ht="13.5" thickBot="1" x14ac:dyDescent="0.35">
      <c r="A47" s="147" t="s">
        <v>1347</v>
      </c>
      <c r="B47" s="148"/>
      <c r="C47" s="149" t="s">
        <v>1348</v>
      </c>
      <c r="D47" s="149" t="s">
        <v>1349</v>
      </c>
      <c r="E47" s="149" t="s">
        <v>1350</v>
      </c>
      <c r="F47" s="149" t="s">
        <v>1351</v>
      </c>
      <c r="G47" s="152" t="s">
        <v>1352</v>
      </c>
      <c r="H47" s="155"/>
      <c r="I47" s="156"/>
    </row>
    <row r="48" spans="1:9" ht="13.5" thickBot="1" x14ac:dyDescent="0.35">
      <c r="A48" s="144" t="s">
        <v>1353</v>
      </c>
      <c r="B48" s="145"/>
      <c r="C48" s="146" t="s">
        <v>1354</v>
      </c>
      <c r="D48" s="146" t="s">
        <v>1355</v>
      </c>
      <c r="E48" s="146" t="s">
        <v>1356</v>
      </c>
      <c r="F48" s="146" t="s">
        <v>1357</v>
      </c>
      <c r="G48" s="151" t="s">
        <v>1358</v>
      </c>
      <c r="H48" s="153"/>
      <c r="I48" s="154"/>
    </row>
    <row r="49" spans="1:9" ht="13.5" thickBot="1" x14ac:dyDescent="0.35">
      <c r="A49" s="147" t="s">
        <v>1359</v>
      </c>
      <c r="B49" s="148"/>
      <c r="C49" s="149" t="s">
        <v>1360</v>
      </c>
      <c r="D49" s="149" t="s">
        <v>1361</v>
      </c>
      <c r="E49" s="149" t="s">
        <v>1362</v>
      </c>
      <c r="F49" s="149" t="s">
        <v>1363</v>
      </c>
      <c r="G49" s="152" t="s">
        <v>1364</v>
      </c>
      <c r="H49" s="155"/>
      <c r="I49" s="156"/>
    </row>
    <row r="50" spans="1:9" ht="13.5" thickBot="1" x14ac:dyDescent="0.35">
      <c r="A50" s="144" t="s">
        <v>1365</v>
      </c>
      <c r="B50" s="145"/>
      <c r="C50" s="146" t="s">
        <v>1366</v>
      </c>
      <c r="D50" s="146" t="s">
        <v>1367</v>
      </c>
      <c r="E50" s="146" t="s">
        <v>1368</v>
      </c>
      <c r="F50" s="146" t="s">
        <v>1369</v>
      </c>
      <c r="G50" s="151" t="s">
        <v>1370</v>
      </c>
      <c r="H50" s="153"/>
      <c r="I50" s="154"/>
    </row>
    <row r="51" spans="1:9" ht="13.5" thickBot="1" x14ac:dyDescent="0.35">
      <c r="A51" s="147" t="s">
        <v>1371</v>
      </c>
      <c r="B51" s="148"/>
      <c r="C51" s="149" t="s">
        <v>1372</v>
      </c>
      <c r="D51" s="149" t="s">
        <v>1373</v>
      </c>
      <c r="E51" s="149" t="s">
        <v>1374</v>
      </c>
      <c r="F51" s="149" t="s">
        <v>1375</v>
      </c>
      <c r="G51" s="152" t="s">
        <v>1376</v>
      </c>
      <c r="H51" s="155"/>
      <c r="I51" s="156"/>
    </row>
    <row r="52" spans="1:9" ht="13.5" thickBot="1" x14ac:dyDescent="0.35">
      <c r="A52" s="144" t="s">
        <v>1377</v>
      </c>
      <c r="B52" s="145"/>
      <c r="C52" s="146" t="s">
        <v>1378</v>
      </c>
      <c r="D52" s="146" t="s">
        <v>1379</v>
      </c>
      <c r="E52" s="146" t="s">
        <v>1380</v>
      </c>
      <c r="F52" s="146" t="s">
        <v>1381</v>
      </c>
      <c r="G52" s="151" t="s">
        <v>1382</v>
      </c>
      <c r="H52" s="153"/>
      <c r="I52" s="154"/>
    </row>
    <row r="53" spans="1:9" ht="13.5" thickBot="1" x14ac:dyDescent="0.35">
      <c r="A53" s="147" t="s">
        <v>1383</v>
      </c>
      <c r="B53" s="148"/>
      <c r="C53" s="149" t="s">
        <v>1384</v>
      </c>
      <c r="D53" s="149" t="s">
        <v>1385</v>
      </c>
      <c r="E53" s="149" t="s">
        <v>1386</v>
      </c>
      <c r="F53" s="149" t="s">
        <v>1387</v>
      </c>
      <c r="G53" s="152" t="s">
        <v>1388</v>
      </c>
      <c r="H53" s="155"/>
      <c r="I53" s="156"/>
    </row>
    <row r="54" spans="1:9" ht="13.5" thickBot="1" x14ac:dyDescent="0.35">
      <c r="A54" s="144" t="s">
        <v>1389</v>
      </c>
      <c r="B54" s="145"/>
      <c r="C54" s="146" t="s">
        <v>1390</v>
      </c>
      <c r="D54" s="146" t="s">
        <v>1391</v>
      </c>
      <c r="E54" s="146" t="s">
        <v>1392</v>
      </c>
      <c r="F54" s="146" t="s">
        <v>1393</v>
      </c>
      <c r="G54" s="151" t="s">
        <v>1394</v>
      </c>
      <c r="H54" s="153"/>
      <c r="I54" s="154"/>
    </row>
    <row r="55" spans="1:9" ht="13.5" thickBot="1" x14ac:dyDescent="0.35">
      <c r="A55" s="147" t="s">
        <v>1395</v>
      </c>
      <c r="B55" s="148"/>
      <c r="C55" s="149" t="s">
        <v>1396</v>
      </c>
      <c r="D55" s="149" t="s">
        <v>1397</v>
      </c>
      <c r="E55" s="149" t="s">
        <v>1135</v>
      </c>
      <c r="F55" s="149" t="s">
        <v>1398</v>
      </c>
      <c r="G55" s="152" t="s">
        <v>1137</v>
      </c>
      <c r="H55" s="155"/>
      <c r="I55" s="156"/>
    </row>
    <row r="56" spans="1:9" ht="13.5" thickBot="1" x14ac:dyDescent="0.35">
      <c r="A56" s="144" t="s">
        <v>1399</v>
      </c>
      <c r="B56" s="145"/>
      <c r="C56" s="146" t="s">
        <v>1400</v>
      </c>
      <c r="D56" s="146" t="s">
        <v>1401</v>
      </c>
      <c r="E56" s="146" t="s">
        <v>1402</v>
      </c>
      <c r="F56" s="146" t="s">
        <v>1403</v>
      </c>
      <c r="G56" s="151" t="s">
        <v>1404</v>
      </c>
      <c r="H56" s="153"/>
      <c r="I56" s="154"/>
    </row>
    <row r="57" spans="1:9" ht="13.5" thickBot="1" x14ac:dyDescent="0.35">
      <c r="A57" s="147" t="s">
        <v>1405</v>
      </c>
      <c r="B57" s="148"/>
      <c r="C57" s="149" t="s">
        <v>1406</v>
      </c>
      <c r="D57" s="149" t="s">
        <v>1407</v>
      </c>
      <c r="E57" s="149" t="s">
        <v>1408</v>
      </c>
      <c r="F57" s="149" t="s">
        <v>1409</v>
      </c>
      <c r="G57" s="152" t="s">
        <v>1410</v>
      </c>
      <c r="H57" s="155"/>
      <c r="I57" s="156"/>
    </row>
    <row r="58" spans="1:9" ht="13.5" thickBot="1" x14ac:dyDescent="0.35">
      <c r="A58" s="144" t="s">
        <v>1411</v>
      </c>
      <c r="B58" s="145"/>
      <c r="C58" s="146" t="s">
        <v>1412</v>
      </c>
      <c r="D58" s="146" t="s">
        <v>1413</v>
      </c>
      <c r="E58" s="146" t="s">
        <v>1414</v>
      </c>
      <c r="F58" s="146" t="s">
        <v>1415</v>
      </c>
      <c r="G58" s="151" t="s">
        <v>1416</v>
      </c>
      <c r="H58" s="153"/>
      <c r="I58" s="154"/>
    </row>
    <row r="59" spans="1:9" ht="13.5" thickBot="1" x14ac:dyDescent="0.35">
      <c r="A59" s="147" t="s">
        <v>1417</v>
      </c>
      <c r="B59" s="148"/>
      <c r="C59" s="149" t="s">
        <v>1418</v>
      </c>
      <c r="D59" s="149" t="s">
        <v>1419</v>
      </c>
      <c r="E59" s="149" t="s">
        <v>1420</v>
      </c>
      <c r="F59" s="149" t="s">
        <v>1421</v>
      </c>
      <c r="G59" s="152" t="s">
        <v>1422</v>
      </c>
      <c r="H59" s="155"/>
      <c r="I59" s="156"/>
    </row>
    <row r="60" spans="1:9" ht="13.5" thickBot="1" x14ac:dyDescent="0.35">
      <c r="A60" s="144" t="s">
        <v>1423</v>
      </c>
      <c r="B60" s="145"/>
      <c r="C60" s="146" t="s">
        <v>1424</v>
      </c>
      <c r="D60" s="146" t="s">
        <v>1425</v>
      </c>
      <c r="E60" s="146" t="s">
        <v>1426</v>
      </c>
      <c r="F60" s="146" t="s">
        <v>1427</v>
      </c>
      <c r="G60" s="151" t="s">
        <v>1428</v>
      </c>
      <c r="H60" s="153"/>
      <c r="I60" s="154"/>
    </row>
    <row r="61" spans="1:9" ht="13.5" thickBot="1" x14ac:dyDescent="0.35">
      <c r="A61" s="147" t="s">
        <v>1429</v>
      </c>
      <c r="B61" s="148"/>
      <c r="C61" s="149" t="s">
        <v>1430</v>
      </c>
      <c r="D61" s="149" t="s">
        <v>1431</v>
      </c>
      <c r="E61" s="149" t="s">
        <v>1432</v>
      </c>
      <c r="F61" s="149" t="s">
        <v>1433</v>
      </c>
      <c r="G61" s="152" t="s">
        <v>1434</v>
      </c>
      <c r="H61" s="155"/>
      <c r="I61" s="156"/>
    </row>
    <row r="62" spans="1:9" ht="13.5" thickBot="1" x14ac:dyDescent="0.35">
      <c r="A62" s="144" t="s">
        <v>1435</v>
      </c>
      <c r="B62" s="145" t="s">
        <v>1436</v>
      </c>
      <c r="C62" s="146" t="s">
        <v>1437</v>
      </c>
      <c r="D62" s="146" t="s">
        <v>1438</v>
      </c>
      <c r="E62" s="146" t="s">
        <v>1439</v>
      </c>
      <c r="F62" s="146" t="s">
        <v>1440</v>
      </c>
      <c r="G62" s="151" t="s">
        <v>1441</v>
      </c>
      <c r="H62" s="153"/>
      <c r="I62" s="154"/>
    </row>
    <row r="63" spans="1:9" ht="13.5" thickBot="1" x14ac:dyDescent="0.35">
      <c r="A63" s="147" t="s">
        <v>1442</v>
      </c>
      <c r="B63" s="148"/>
      <c r="C63" s="149" t="s">
        <v>1443</v>
      </c>
      <c r="D63" s="149" t="s">
        <v>1444</v>
      </c>
      <c r="E63" s="149" t="s">
        <v>1445</v>
      </c>
      <c r="F63" s="149" t="s">
        <v>1446</v>
      </c>
      <c r="G63" s="152" t="s">
        <v>1447</v>
      </c>
      <c r="H63" s="155"/>
      <c r="I63" s="156"/>
    </row>
    <row r="64" spans="1:9" ht="13.5" thickBot="1" x14ac:dyDescent="0.35">
      <c r="A64" s="144" t="s">
        <v>1448</v>
      </c>
      <c r="B64" s="145"/>
      <c r="C64" s="146" t="s">
        <v>1449</v>
      </c>
      <c r="D64" s="146" t="s">
        <v>1450</v>
      </c>
      <c r="E64" s="146" t="s">
        <v>1451</v>
      </c>
      <c r="F64" s="146" t="s">
        <v>1452</v>
      </c>
      <c r="G64" s="151" t="s">
        <v>1453</v>
      </c>
      <c r="H64" s="153"/>
      <c r="I64" s="154"/>
    </row>
    <row r="65" spans="1:9" ht="13.5" thickBot="1" x14ac:dyDescent="0.35">
      <c r="A65" s="147" t="s">
        <v>1454</v>
      </c>
      <c r="B65" s="148"/>
      <c r="C65" s="149" t="s">
        <v>1455</v>
      </c>
      <c r="D65" s="149" t="s">
        <v>1456</v>
      </c>
      <c r="E65" s="149" t="s">
        <v>1457</v>
      </c>
      <c r="F65" s="149" t="s">
        <v>1458</v>
      </c>
      <c r="G65" s="152" t="s">
        <v>1459</v>
      </c>
      <c r="H65" s="155"/>
      <c r="I65" s="156"/>
    </row>
    <row r="66" spans="1:9" ht="13.5" thickBot="1" x14ac:dyDescent="0.35">
      <c r="A66" s="144" t="s">
        <v>1460</v>
      </c>
      <c r="B66" s="145"/>
      <c r="C66" s="146" t="s">
        <v>1461</v>
      </c>
      <c r="D66" s="146" t="s">
        <v>1462</v>
      </c>
      <c r="E66" s="146" t="s">
        <v>1463</v>
      </c>
      <c r="F66" s="146" t="s">
        <v>1464</v>
      </c>
      <c r="G66" s="151" t="s">
        <v>1465</v>
      </c>
      <c r="H66" s="153"/>
      <c r="I66" s="154"/>
    </row>
    <row r="67" spans="1:9" ht="13.5" thickBot="1" x14ac:dyDescent="0.35">
      <c r="A67" s="147" t="s">
        <v>1466</v>
      </c>
      <c r="B67" s="148"/>
      <c r="C67" s="149" t="s">
        <v>1467</v>
      </c>
      <c r="D67" s="149" t="s">
        <v>1468</v>
      </c>
      <c r="E67" s="149" t="s">
        <v>1469</v>
      </c>
      <c r="F67" s="149" t="s">
        <v>1470</v>
      </c>
      <c r="G67" s="152" t="s">
        <v>1471</v>
      </c>
      <c r="H67" s="155"/>
      <c r="I67" s="156"/>
    </row>
    <row r="68" spans="1:9" ht="13.5" thickBot="1" x14ac:dyDescent="0.35">
      <c r="A68" s="144" t="s">
        <v>1472</v>
      </c>
      <c r="B68" s="145"/>
      <c r="C68" s="146" t="s">
        <v>1473</v>
      </c>
      <c r="D68" s="146" t="s">
        <v>1474</v>
      </c>
      <c r="E68" s="146" t="s">
        <v>1475</v>
      </c>
      <c r="F68" s="146" t="s">
        <v>1476</v>
      </c>
      <c r="G68" s="151" t="s">
        <v>1477</v>
      </c>
      <c r="H68" s="153"/>
      <c r="I68" s="154"/>
    </row>
    <row r="69" spans="1:9" ht="13.5" thickBot="1" x14ac:dyDescent="0.35">
      <c r="A69" s="147" t="s">
        <v>1478</v>
      </c>
      <c r="B69" s="148"/>
      <c r="C69" s="149" t="s">
        <v>1479</v>
      </c>
      <c r="D69" s="149" t="s">
        <v>1480</v>
      </c>
      <c r="E69" s="149" t="s">
        <v>1481</v>
      </c>
      <c r="F69" s="149" t="s">
        <v>1482</v>
      </c>
      <c r="G69" s="152" t="s">
        <v>1483</v>
      </c>
      <c r="H69" s="155"/>
      <c r="I69" s="156"/>
    </row>
    <row r="70" spans="1:9" ht="13.5" thickBot="1" x14ac:dyDescent="0.35">
      <c r="A70" s="144" t="s">
        <v>1484</v>
      </c>
      <c r="B70" s="145"/>
      <c r="C70" s="146" t="s">
        <v>1485</v>
      </c>
      <c r="D70" s="146" t="s">
        <v>1486</v>
      </c>
      <c r="E70" s="146" t="s">
        <v>1487</v>
      </c>
      <c r="F70" s="146" t="s">
        <v>1488</v>
      </c>
      <c r="G70" s="151" t="s">
        <v>1489</v>
      </c>
      <c r="H70" s="153"/>
      <c r="I70" s="154"/>
    </row>
    <row r="71" spans="1:9" ht="13.5" thickBot="1" x14ac:dyDescent="0.35">
      <c r="A71" s="147" t="s">
        <v>1490</v>
      </c>
      <c r="B71" s="148"/>
      <c r="C71" s="149" t="s">
        <v>1491</v>
      </c>
      <c r="D71" s="149" t="s">
        <v>1492</v>
      </c>
      <c r="E71" s="149" t="s">
        <v>1493</v>
      </c>
      <c r="F71" s="149" t="s">
        <v>1494</v>
      </c>
      <c r="G71" s="152" t="s">
        <v>1495</v>
      </c>
      <c r="H71" s="155"/>
      <c r="I71" s="156"/>
    </row>
    <row r="72" spans="1:9" ht="13.5" thickBot="1" x14ac:dyDescent="0.35">
      <c r="A72" s="144" t="s">
        <v>1496</v>
      </c>
      <c r="B72" s="145"/>
      <c r="C72" s="146" t="s">
        <v>1497</v>
      </c>
      <c r="D72" s="146" t="s">
        <v>1498</v>
      </c>
      <c r="E72" s="146" t="s">
        <v>1499</v>
      </c>
      <c r="F72" s="146" t="s">
        <v>1500</v>
      </c>
      <c r="G72" s="151" t="s">
        <v>1501</v>
      </c>
      <c r="H72" s="153"/>
      <c r="I72" s="154"/>
    </row>
    <row r="73" spans="1:9" ht="13.5" thickBot="1" x14ac:dyDescent="0.35">
      <c r="A73" s="147" t="s">
        <v>1502</v>
      </c>
      <c r="B73" s="148"/>
      <c r="C73" s="149" t="s">
        <v>1503</v>
      </c>
      <c r="D73" s="149" t="s">
        <v>1504</v>
      </c>
      <c r="E73" s="149" t="s">
        <v>1505</v>
      </c>
      <c r="F73" s="149" t="s">
        <v>1506</v>
      </c>
      <c r="G73" s="152" t="s">
        <v>1507</v>
      </c>
      <c r="H73" s="155"/>
      <c r="I73" s="156"/>
    </row>
    <row r="74" spans="1:9" ht="13.5" thickBot="1" x14ac:dyDescent="0.35">
      <c r="A74" s="144" t="s">
        <v>1508</v>
      </c>
      <c r="B74" s="145"/>
      <c r="C74" s="146" t="s">
        <v>1509</v>
      </c>
      <c r="D74" s="146" t="s">
        <v>1510</v>
      </c>
      <c r="E74" s="146" t="s">
        <v>1511</v>
      </c>
      <c r="F74" s="146" t="s">
        <v>1512</v>
      </c>
      <c r="G74" s="151" t="s">
        <v>1513</v>
      </c>
      <c r="H74" s="153"/>
      <c r="I74" s="154"/>
    </row>
    <row r="75" spans="1:9" ht="13.5" thickBot="1" x14ac:dyDescent="0.35">
      <c r="A75" s="147" t="s">
        <v>1514</v>
      </c>
      <c r="B75" s="148"/>
      <c r="C75" s="149" t="s">
        <v>1515</v>
      </c>
      <c r="D75" s="149" t="s">
        <v>1516</v>
      </c>
      <c r="E75" s="149" t="s">
        <v>1517</v>
      </c>
      <c r="F75" s="149" t="s">
        <v>1518</v>
      </c>
      <c r="G75" s="152" t="s">
        <v>1519</v>
      </c>
      <c r="H75" s="155"/>
      <c r="I75" s="156"/>
    </row>
    <row r="76" spans="1:9" ht="13.5" thickBot="1" x14ac:dyDescent="0.35">
      <c r="A76" s="144" t="s">
        <v>1520</v>
      </c>
      <c r="B76" s="145"/>
      <c r="C76" s="146" t="s">
        <v>1521</v>
      </c>
      <c r="D76" s="146" t="s">
        <v>1522</v>
      </c>
      <c r="E76" s="146" t="s">
        <v>1523</v>
      </c>
      <c r="F76" s="146" t="s">
        <v>1524</v>
      </c>
      <c r="G76" s="151" t="s">
        <v>1525</v>
      </c>
      <c r="H76" s="153"/>
      <c r="I76" s="154"/>
    </row>
    <row r="77" spans="1:9" ht="13.5" thickBot="1" x14ac:dyDescent="0.35">
      <c r="A77" s="147" t="s">
        <v>1526</v>
      </c>
      <c r="B77" s="148"/>
      <c r="C77" s="149" t="s">
        <v>1527</v>
      </c>
      <c r="D77" s="149" t="s">
        <v>1528</v>
      </c>
      <c r="E77" s="149" t="s">
        <v>1529</v>
      </c>
      <c r="F77" s="149" t="s">
        <v>1530</v>
      </c>
      <c r="G77" s="152" t="s">
        <v>1531</v>
      </c>
      <c r="H77" s="155"/>
      <c r="I77" s="156"/>
    </row>
    <row r="78" spans="1:9" ht="13.5" thickBot="1" x14ac:dyDescent="0.35">
      <c r="A78" s="144" t="s">
        <v>1532</v>
      </c>
      <c r="B78" s="145"/>
      <c r="C78" s="146" t="s">
        <v>1533</v>
      </c>
      <c r="D78" s="146" t="s">
        <v>1534</v>
      </c>
      <c r="E78" s="146" t="s">
        <v>1535</v>
      </c>
      <c r="F78" s="146" t="s">
        <v>1536</v>
      </c>
      <c r="G78" s="151" t="s">
        <v>1537</v>
      </c>
      <c r="H78" s="153"/>
      <c r="I78" s="154"/>
    </row>
    <row r="79" spans="1:9" ht="13.5" thickBot="1" x14ac:dyDescent="0.35">
      <c r="A79" s="147" t="s">
        <v>1538</v>
      </c>
      <c r="B79" s="148"/>
      <c r="C79" s="149" t="s">
        <v>1539</v>
      </c>
      <c r="D79" s="149" t="s">
        <v>1540</v>
      </c>
      <c r="E79" s="149" t="s">
        <v>1541</v>
      </c>
      <c r="F79" s="149" t="s">
        <v>1542</v>
      </c>
      <c r="G79" s="152" t="s">
        <v>1543</v>
      </c>
      <c r="H79" s="155"/>
      <c r="I79" s="156"/>
    </row>
    <row r="80" spans="1:9" ht="13.5" thickBot="1" x14ac:dyDescent="0.35">
      <c r="A80" s="144" t="s">
        <v>1544</v>
      </c>
      <c r="B80" s="145"/>
      <c r="C80" s="146" t="s">
        <v>1545</v>
      </c>
      <c r="D80" s="146" t="s">
        <v>1546</v>
      </c>
      <c r="E80" s="146" t="s">
        <v>1547</v>
      </c>
      <c r="F80" s="146" t="s">
        <v>1548</v>
      </c>
      <c r="G80" s="151" t="s">
        <v>1549</v>
      </c>
      <c r="H80" s="153"/>
      <c r="I80" s="154"/>
    </row>
    <row r="81" spans="1:9" ht="13.5" thickBot="1" x14ac:dyDescent="0.35">
      <c r="A81" s="147" t="s">
        <v>1550</v>
      </c>
      <c r="B81" s="148"/>
      <c r="C81" s="149" t="s">
        <v>1551</v>
      </c>
      <c r="D81" s="149" t="s">
        <v>1552</v>
      </c>
      <c r="E81" s="149" t="s">
        <v>1553</v>
      </c>
      <c r="F81" s="149" t="s">
        <v>1554</v>
      </c>
      <c r="G81" s="152" t="s">
        <v>1555</v>
      </c>
      <c r="H81" s="155"/>
      <c r="I81" s="156"/>
    </row>
    <row r="82" spans="1:9" ht="13.5" thickBot="1" x14ac:dyDescent="0.35">
      <c r="A82" s="144" t="s">
        <v>1556</v>
      </c>
      <c r="B82" s="145"/>
      <c r="C82" s="146" t="s">
        <v>1557</v>
      </c>
      <c r="D82" s="146" t="s">
        <v>1558</v>
      </c>
      <c r="E82" s="146" t="s">
        <v>1559</v>
      </c>
      <c r="F82" s="146" t="s">
        <v>1560</v>
      </c>
      <c r="G82" s="151" t="s">
        <v>1561</v>
      </c>
      <c r="H82" s="153"/>
      <c r="I82" s="154"/>
    </row>
    <row r="83" spans="1:9" ht="13.5" thickBot="1" x14ac:dyDescent="0.35">
      <c r="A83" s="147" t="s">
        <v>1562</v>
      </c>
      <c r="B83" s="148"/>
      <c r="C83" s="149" t="s">
        <v>1563</v>
      </c>
      <c r="D83" s="149" t="s">
        <v>1564</v>
      </c>
      <c r="E83" s="149" t="s">
        <v>1565</v>
      </c>
      <c r="F83" s="149" t="s">
        <v>1566</v>
      </c>
      <c r="G83" s="152" t="s">
        <v>1567</v>
      </c>
      <c r="H83" s="155"/>
      <c r="I83" s="156"/>
    </row>
    <row r="84" spans="1:9" ht="13.5" thickBot="1" x14ac:dyDescent="0.35">
      <c r="A84" s="144" t="s">
        <v>1568</v>
      </c>
      <c r="B84" s="145"/>
      <c r="C84" s="146" t="s">
        <v>1569</v>
      </c>
      <c r="D84" s="146" t="s">
        <v>1570</v>
      </c>
      <c r="E84" s="146" t="s">
        <v>1571</v>
      </c>
      <c r="F84" s="146" t="s">
        <v>1572</v>
      </c>
      <c r="G84" s="151" t="s">
        <v>1573</v>
      </c>
      <c r="H84" s="153"/>
      <c r="I84" s="154"/>
    </row>
    <row r="85" spans="1:9" ht="13.5" thickBot="1" x14ac:dyDescent="0.35">
      <c r="A85" s="147" t="s">
        <v>1574</v>
      </c>
      <c r="B85" s="148"/>
      <c r="C85" s="149" t="s">
        <v>1575</v>
      </c>
      <c r="D85" s="149" t="s">
        <v>1576</v>
      </c>
      <c r="E85" s="149" t="s">
        <v>1577</v>
      </c>
      <c r="F85" s="149" t="s">
        <v>1578</v>
      </c>
      <c r="G85" s="152" t="s">
        <v>1579</v>
      </c>
      <c r="H85" s="155"/>
      <c r="I85" s="156"/>
    </row>
    <row r="86" spans="1:9" ht="13.5" thickBot="1" x14ac:dyDescent="0.35">
      <c r="A86" s="144" t="s">
        <v>1580</v>
      </c>
      <c r="B86" s="145"/>
      <c r="C86" s="146" t="s">
        <v>1581</v>
      </c>
      <c r="D86" s="146" t="s">
        <v>1582</v>
      </c>
      <c r="E86" s="146" t="s">
        <v>1583</v>
      </c>
      <c r="F86" s="146" t="s">
        <v>1584</v>
      </c>
      <c r="G86" s="151" t="s">
        <v>1434</v>
      </c>
      <c r="H86" s="153"/>
      <c r="I86" s="154"/>
    </row>
    <row r="87" spans="1:9" ht="13.5" thickBot="1" x14ac:dyDescent="0.35">
      <c r="A87" s="147" t="s">
        <v>1585</v>
      </c>
      <c r="B87" s="148"/>
      <c r="C87" s="149" t="s">
        <v>1586</v>
      </c>
      <c r="D87" s="149" t="s">
        <v>1587</v>
      </c>
      <c r="E87" s="149" t="s">
        <v>1588</v>
      </c>
      <c r="F87" s="149" t="s">
        <v>1589</v>
      </c>
      <c r="G87" s="152" t="s">
        <v>1590</v>
      </c>
      <c r="H87" s="155"/>
      <c r="I87" s="156"/>
    </row>
    <row r="88" spans="1:9" ht="13.5" thickBot="1" x14ac:dyDescent="0.35">
      <c r="A88" s="144" t="s">
        <v>1591</v>
      </c>
      <c r="B88" s="145"/>
      <c r="C88" s="146" t="s">
        <v>1592</v>
      </c>
      <c r="D88" s="146" t="s">
        <v>1576</v>
      </c>
      <c r="E88" s="146" t="s">
        <v>1593</v>
      </c>
      <c r="F88" s="146" t="s">
        <v>1578</v>
      </c>
      <c r="G88" s="151" t="s">
        <v>1594</v>
      </c>
      <c r="H88" s="153"/>
      <c r="I88" s="154"/>
    </row>
    <row r="89" spans="1:9" ht="13.5" thickBot="1" x14ac:dyDescent="0.35">
      <c r="A89" s="147" t="s">
        <v>1595</v>
      </c>
      <c r="B89" s="148"/>
      <c r="C89" s="149" t="s">
        <v>1596</v>
      </c>
      <c r="D89" s="149" t="s">
        <v>1597</v>
      </c>
      <c r="E89" s="149" t="s">
        <v>1598</v>
      </c>
      <c r="F89" s="149" t="s">
        <v>1599</v>
      </c>
      <c r="G89" s="152" t="s">
        <v>1600</v>
      </c>
      <c r="H89" s="155"/>
      <c r="I89" s="156"/>
    </row>
    <row r="90" spans="1:9" ht="13.5" thickBot="1" x14ac:dyDescent="0.35">
      <c r="A90" s="144" t="s">
        <v>1601</v>
      </c>
      <c r="B90" s="145"/>
      <c r="C90" s="146" t="s">
        <v>1602</v>
      </c>
      <c r="D90" s="146" t="s">
        <v>1603</v>
      </c>
      <c r="E90" s="146" t="s">
        <v>1604</v>
      </c>
      <c r="F90" s="146" t="s">
        <v>1605</v>
      </c>
      <c r="G90" s="151" t="s">
        <v>1606</v>
      </c>
      <c r="H90" s="153"/>
      <c r="I90" s="154"/>
    </row>
    <row r="91" spans="1:9" ht="13.5" thickBot="1" x14ac:dyDescent="0.35">
      <c r="A91" s="147" t="s">
        <v>1607</v>
      </c>
      <c r="B91" s="148"/>
      <c r="C91" s="149" t="s">
        <v>1608</v>
      </c>
      <c r="D91" s="149" t="s">
        <v>1609</v>
      </c>
      <c r="E91" s="149" t="s">
        <v>1610</v>
      </c>
      <c r="F91" s="149" t="s">
        <v>1611</v>
      </c>
      <c r="G91" s="152" t="s">
        <v>1612</v>
      </c>
      <c r="H91" s="155"/>
      <c r="I91" s="156"/>
    </row>
    <row r="92" spans="1:9" ht="13.5" thickBot="1" x14ac:dyDescent="0.35">
      <c r="A92" s="144" t="s">
        <v>1613</v>
      </c>
      <c r="B92" s="145"/>
      <c r="C92" s="146" t="s">
        <v>1614</v>
      </c>
      <c r="D92" s="146" t="s">
        <v>1615</v>
      </c>
      <c r="E92" s="146" t="s">
        <v>1616</v>
      </c>
      <c r="F92" s="146" t="s">
        <v>1617</v>
      </c>
      <c r="G92" s="151" t="s">
        <v>1618</v>
      </c>
      <c r="H92" s="153"/>
      <c r="I92" s="154"/>
    </row>
    <row r="93" spans="1:9" ht="13.5" thickBot="1" x14ac:dyDescent="0.35">
      <c r="A93" s="147" t="s">
        <v>1619</v>
      </c>
      <c r="B93" s="148"/>
      <c r="C93" s="149" t="s">
        <v>1620</v>
      </c>
      <c r="D93" s="149" t="s">
        <v>1621</v>
      </c>
      <c r="E93" s="149" t="s">
        <v>1622</v>
      </c>
      <c r="F93" s="149" t="s">
        <v>1623</v>
      </c>
      <c r="G93" s="152" t="s">
        <v>1624</v>
      </c>
      <c r="H93" s="155"/>
      <c r="I93" s="156"/>
    </row>
    <row r="94" spans="1:9" ht="13.5" thickBot="1" x14ac:dyDescent="0.35">
      <c r="A94" s="144" t="s">
        <v>1625</v>
      </c>
      <c r="B94" s="145"/>
      <c r="C94" s="146" t="s">
        <v>1626</v>
      </c>
      <c r="D94" s="146" t="s">
        <v>1627</v>
      </c>
      <c r="E94" s="146" t="s">
        <v>1628</v>
      </c>
      <c r="F94" s="146" t="s">
        <v>1629</v>
      </c>
      <c r="G94" s="151" t="s">
        <v>1630</v>
      </c>
      <c r="H94" s="153"/>
      <c r="I94" s="154"/>
    </row>
    <row r="95" spans="1:9" ht="13.5" thickBot="1" x14ac:dyDescent="0.35">
      <c r="A95" s="147" t="s">
        <v>1631</v>
      </c>
      <c r="B95" s="148"/>
      <c r="C95" s="149" t="s">
        <v>1632</v>
      </c>
      <c r="D95" s="149" t="s">
        <v>1633</v>
      </c>
      <c r="E95" s="149" t="s">
        <v>1634</v>
      </c>
      <c r="F95" s="149" t="s">
        <v>1635</v>
      </c>
      <c r="G95" s="152" t="s">
        <v>1636</v>
      </c>
      <c r="H95" s="155"/>
      <c r="I95" s="156"/>
    </row>
    <row r="96" spans="1:9" ht="13.5" thickBot="1" x14ac:dyDescent="0.35">
      <c r="A96" s="144" t="s">
        <v>1637</v>
      </c>
      <c r="B96" s="145"/>
      <c r="C96" s="146" t="s">
        <v>1638</v>
      </c>
      <c r="D96" s="146" t="s">
        <v>1639</v>
      </c>
      <c r="E96" s="146" t="s">
        <v>1640</v>
      </c>
      <c r="F96" s="146" t="s">
        <v>1641</v>
      </c>
      <c r="G96" s="151" t="s">
        <v>1642</v>
      </c>
      <c r="H96" s="153"/>
      <c r="I96" s="154"/>
    </row>
    <row r="97" spans="1:9" ht="13.5" thickBot="1" x14ac:dyDescent="0.35">
      <c r="A97" s="147" t="s">
        <v>1643</v>
      </c>
      <c r="B97" s="148"/>
      <c r="C97" s="149" t="s">
        <v>1644</v>
      </c>
      <c r="D97" s="149" t="s">
        <v>1645</v>
      </c>
      <c r="E97" s="149" t="s">
        <v>1646</v>
      </c>
      <c r="F97" s="149" t="s">
        <v>1647</v>
      </c>
      <c r="G97" s="152" t="s">
        <v>1648</v>
      </c>
      <c r="H97" s="155"/>
      <c r="I97" s="156"/>
    </row>
    <row r="98" spans="1:9" ht="13.5" thickBot="1" x14ac:dyDescent="0.35">
      <c r="A98" s="144" t="s">
        <v>1649</v>
      </c>
      <c r="B98" s="145"/>
      <c r="C98" s="146" t="s">
        <v>1650</v>
      </c>
      <c r="D98" s="146" t="s">
        <v>1651</v>
      </c>
      <c r="E98" s="146" t="s">
        <v>1652</v>
      </c>
      <c r="F98" s="146" t="s">
        <v>1653</v>
      </c>
      <c r="G98" s="151" t="s">
        <v>1654</v>
      </c>
      <c r="H98" s="153"/>
      <c r="I98" s="154"/>
    </row>
    <row r="99" spans="1:9" ht="13.5" thickBot="1" x14ac:dyDescent="0.35">
      <c r="A99" s="147" t="s">
        <v>1655</v>
      </c>
      <c r="B99" s="148"/>
      <c r="C99" s="149" t="s">
        <v>1656</v>
      </c>
      <c r="D99" s="149" t="s">
        <v>1657</v>
      </c>
      <c r="E99" s="149" t="s">
        <v>1658</v>
      </c>
      <c r="F99" s="149" t="s">
        <v>1659</v>
      </c>
      <c r="G99" s="152" t="s">
        <v>1660</v>
      </c>
      <c r="H99" s="155"/>
      <c r="I99" s="156"/>
    </row>
    <row r="100" spans="1:9" ht="13.5" thickBot="1" x14ac:dyDescent="0.35">
      <c r="A100" s="144" t="s">
        <v>1661</v>
      </c>
      <c r="B100" s="145"/>
      <c r="C100" s="146" t="s">
        <v>1662</v>
      </c>
      <c r="D100" s="146" t="s">
        <v>1663</v>
      </c>
      <c r="E100" s="146" t="s">
        <v>1664</v>
      </c>
      <c r="F100" s="146" t="s">
        <v>1665</v>
      </c>
      <c r="G100" s="151" t="s">
        <v>1666</v>
      </c>
      <c r="H100" s="153"/>
      <c r="I100" s="154"/>
    </row>
    <row r="101" spans="1:9" ht="13.5" thickBot="1" x14ac:dyDescent="0.35">
      <c r="A101" s="147" t="s">
        <v>1667</v>
      </c>
      <c r="B101" s="148"/>
      <c r="C101" s="149" t="s">
        <v>1668</v>
      </c>
      <c r="D101" s="149" t="s">
        <v>1669</v>
      </c>
      <c r="E101" s="149" t="s">
        <v>1670</v>
      </c>
      <c r="F101" s="149" t="s">
        <v>1671</v>
      </c>
      <c r="G101" s="152" t="s">
        <v>1672</v>
      </c>
      <c r="H101" s="155"/>
      <c r="I101" s="156"/>
    </row>
    <row r="102" spans="1:9" ht="13.5" thickBot="1" x14ac:dyDescent="0.35">
      <c r="A102" s="144" t="s">
        <v>1673</v>
      </c>
      <c r="B102" s="145"/>
      <c r="C102" s="146" t="s">
        <v>1674</v>
      </c>
      <c r="D102" s="146" t="s">
        <v>1675</v>
      </c>
      <c r="E102" s="146" t="s">
        <v>1676</v>
      </c>
      <c r="F102" s="146" t="s">
        <v>1677</v>
      </c>
      <c r="G102" s="151" t="s">
        <v>1678</v>
      </c>
      <c r="H102" s="153"/>
      <c r="I102" s="154"/>
    </row>
    <row r="103" spans="1:9" ht="13.5" thickBot="1" x14ac:dyDescent="0.35">
      <c r="A103" s="147" t="s">
        <v>1679</v>
      </c>
      <c r="B103" s="148"/>
      <c r="C103" s="149" t="s">
        <v>1680</v>
      </c>
      <c r="D103" s="149" t="s">
        <v>1134</v>
      </c>
      <c r="E103" s="149" t="s">
        <v>1681</v>
      </c>
      <c r="F103" s="149" t="s">
        <v>1136</v>
      </c>
      <c r="G103" s="152" t="s">
        <v>1682</v>
      </c>
      <c r="H103" s="155"/>
      <c r="I103" s="156"/>
    </row>
    <row r="104" spans="1:9" ht="13.5" thickBot="1" x14ac:dyDescent="0.35">
      <c r="A104" s="144" t="s">
        <v>1683</v>
      </c>
      <c r="B104" s="145"/>
      <c r="C104" s="146" t="s">
        <v>1684</v>
      </c>
      <c r="D104" s="146" t="s">
        <v>1685</v>
      </c>
      <c r="E104" s="146" t="s">
        <v>1686</v>
      </c>
      <c r="F104" s="146" t="s">
        <v>1687</v>
      </c>
      <c r="G104" s="151" t="s">
        <v>1688</v>
      </c>
      <c r="H104" s="153"/>
      <c r="I104" s="154"/>
    </row>
    <row r="105" spans="1:9" ht="13.5" thickBot="1" x14ac:dyDescent="0.35">
      <c r="A105" s="147" t="s">
        <v>1689</v>
      </c>
      <c r="B105" s="148"/>
      <c r="C105" s="149" t="s">
        <v>1690</v>
      </c>
      <c r="D105" s="149" t="s">
        <v>1691</v>
      </c>
      <c r="E105" s="149" t="s">
        <v>1692</v>
      </c>
      <c r="F105" s="149" t="s">
        <v>1693</v>
      </c>
      <c r="G105" s="152" t="s">
        <v>1694</v>
      </c>
      <c r="H105" s="155"/>
      <c r="I105" s="156"/>
    </row>
    <row r="106" spans="1:9" ht="13.5" thickBot="1" x14ac:dyDescent="0.35">
      <c r="A106" s="144" t="s">
        <v>1695</v>
      </c>
      <c r="B106" s="145"/>
      <c r="C106" s="146" t="s">
        <v>1696</v>
      </c>
      <c r="D106" s="146" t="s">
        <v>1697</v>
      </c>
      <c r="E106" s="146" t="s">
        <v>1692</v>
      </c>
      <c r="F106" s="146" t="s">
        <v>1698</v>
      </c>
      <c r="G106" s="151" t="s">
        <v>1694</v>
      </c>
      <c r="H106" s="153"/>
      <c r="I106" s="154"/>
    </row>
    <row r="107" spans="1:9" ht="13.5" thickBot="1" x14ac:dyDescent="0.35">
      <c r="A107" s="147" t="s">
        <v>1699</v>
      </c>
      <c r="B107" s="148"/>
      <c r="C107" s="149" t="s">
        <v>1700</v>
      </c>
      <c r="D107" s="149" t="s">
        <v>1701</v>
      </c>
      <c r="E107" s="149" t="s">
        <v>1702</v>
      </c>
      <c r="F107" s="149" t="s">
        <v>1703</v>
      </c>
      <c r="G107" s="152" t="s">
        <v>1704</v>
      </c>
      <c r="H107" s="155"/>
      <c r="I107" s="156"/>
    </row>
    <row r="108" spans="1:9" ht="13.5" thickBot="1" x14ac:dyDescent="0.35">
      <c r="A108" s="144" t="s">
        <v>1705</v>
      </c>
      <c r="B108" s="145"/>
      <c r="C108" s="146" t="s">
        <v>1706</v>
      </c>
      <c r="D108" s="146" t="s">
        <v>1707</v>
      </c>
      <c r="E108" s="146" t="s">
        <v>1708</v>
      </c>
      <c r="F108" s="146" t="s">
        <v>1709</v>
      </c>
      <c r="G108" s="151" t="s">
        <v>1710</v>
      </c>
      <c r="H108" s="153"/>
      <c r="I108" s="154"/>
    </row>
    <row r="109" spans="1:9" ht="13.5" thickBot="1" x14ac:dyDescent="0.35">
      <c r="A109" s="147" t="s">
        <v>1711</v>
      </c>
      <c r="B109" s="148" t="s">
        <v>1712</v>
      </c>
      <c r="C109" s="149" t="s">
        <v>1713</v>
      </c>
      <c r="D109" s="149" t="s">
        <v>1146</v>
      </c>
      <c r="E109" s="149" t="s">
        <v>1714</v>
      </c>
      <c r="F109" s="149" t="s">
        <v>1148</v>
      </c>
      <c r="G109" s="152" t="s">
        <v>1715</v>
      </c>
      <c r="H109" s="155"/>
      <c r="I109" s="156"/>
    </row>
    <row r="110" spans="1:9" ht="13.5" thickBot="1" x14ac:dyDescent="0.35">
      <c r="A110" s="144" t="s">
        <v>1716</v>
      </c>
      <c r="B110" s="145" t="s">
        <v>1717</v>
      </c>
      <c r="C110" s="146" t="s">
        <v>1718</v>
      </c>
      <c r="D110" s="146" t="s">
        <v>1719</v>
      </c>
      <c r="E110" s="146" t="s">
        <v>1720</v>
      </c>
      <c r="F110" s="146" t="s">
        <v>1721</v>
      </c>
      <c r="G110" s="151" t="s">
        <v>1722</v>
      </c>
      <c r="H110" s="153"/>
      <c r="I110" s="154"/>
    </row>
    <row r="111" spans="1:9" ht="13.5" thickBot="1" x14ac:dyDescent="0.35">
      <c r="A111" s="147" t="s">
        <v>1723</v>
      </c>
      <c r="B111" s="148"/>
      <c r="C111" s="149" t="s">
        <v>1724</v>
      </c>
      <c r="D111" s="149" t="s">
        <v>1725</v>
      </c>
      <c r="E111" s="149" t="s">
        <v>1720</v>
      </c>
      <c r="F111" s="149" t="s">
        <v>1726</v>
      </c>
      <c r="G111" s="152" t="s">
        <v>1722</v>
      </c>
      <c r="H111" s="155"/>
      <c r="I111" s="156"/>
    </row>
    <row r="112" spans="1:9" ht="13.5" thickBot="1" x14ac:dyDescent="0.35">
      <c r="A112" s="144" t="s">
        <v>1727</v>
      </c>
      <c r="B112" s="145"/>
      <c r="C112" s="146" t="s">
        <v>1728</v>
      </c>
      <c r="D112" s="146" t="s">
        <v>1246</v>
      </c>
      <c r="E112" s="146" t="s">
        <v>1729</v>
      </c>
      <c r="F112" s="146" t="s">
        <v>1248</v>
      </c>
      <c r="G112" s="151" t="s">
        <v>1730</v>
      </c>
      <c r="H112" s="153"/>
      <c r="I112" s="154"/>
    </row>
    <row r="113" spans="1:9" ht="13.5" thickBot="1" x14ac:dyDescent="0.35">
      <c r="A113" s="147" t="s">
        <v>1731</v>
      </c>
      <c r="B113" s="148"/>
      <c r="C113" s="149" t="s">
        <v>1732</v>
      </c>
      <c r="D113" s="149" t="s">
        <v>1733</v>
      </c>
      <c r="E113" s="149" t="s">
        <v>1734</v>
      </c>
      <c r="F113" s="149" t="s">
        <v>1735</v>
      </c>
      <c r="G113" s="152" t="s">
        <v>1736</v>
      </c>
      <c r="H113" s="155"/>
      <c r="I113" s="156"/>
    </row>
    <row r="114" spans="1:9" ht="13.5" thickBot="1" x14ac:dyDescent="0.35">
      <c r="A114" s="144" t="s">
        <v>1737</v>
      </c>
      <c r="B114" s="145" t="s">
        <v>1738</v>
      </c>
      <c r="C114" s="146" t="s">
        <v>1739</v>
      </c>
      <c r="D114" s="146" t="s">
        <v>1438</v>
      </c>
      <c r="E114" s="146" t="s">
        <v>1740</v>
      </c>
      <c r="F114" s="146" t="s">
        <v>1440</v>
      </c>
      <c r="G114" s="151" t="s">
        <v>1741</v>
      </c>
      <c r="H114" s="153"/>
      <c r="I114" s="154" t="s">
        <v>3880</v>
      </c>
    </row>
    <row r="115" spans="1:9" ht="13.5" thickBot="1" x14ac:dyDescent="0.35">
      <c r="A115" s="147" t="s">
        <v>1742</v>
      </c>
      <c r="B115" s="148"/>
      <c r="C115" s="149" t="s">
        <v>1743</v>
      </c>
      <c r="D115" s="149" t="s">
        <v>1744</v>
      </c>
      <c r="E115" s="149" t="s">
        <v>1745</v>
      </c>
      <c r="F115" s="149" t="s">
        <v>1746</v>
      </c>
      <c r="G115" s="152" t="s">
        <v>1747</v>
      </c>
      <c r="H115" s="155"/>
      <c r="I115" s="156"/>
    </row>
    <row r="116" spans="1:9" ht="13.5" thickBot="1" x14ac:dyDescent="0.35">
      <c r="A116" s="144" t="s">
        <v>1748</v>
      </c>
      <c r="B116" s="145" t="s">
        <v>1749</v>
      </c>
      <c r="C116" s="146" t="s">
        <v>1750</v>
      </c>
      <c r="D116" s="146" t="s">
        <v>1751</v>
      </c>
      <c r="E116" s="146" t="s">
        <v>1752</v>
      </c>
      <c r="F116" s="146" t="s">
        <v>1753</v>
      </c>
      <c r="G116" s="151" t="s">
        <v>1754</v>
      </c>
      <c r="H116" s="153"/>
      <c r="I116" s="154"/>
    </row>
    <row r="117" spans="1:9" ht="13.5" thickBot="1" x14ac:dyDescent="0.35">
      <c r="A117" s="147" t="s">
        <v>1755</v>
      </c>
      <c r="B117" s="148"/>
      <c r="C117" s="149" t="s">
        <v>1756</v>
      </c>
      <c r="D117" s="149" t="s">
        <v>1757</v>
      </c>
      <c r="E117" s="149" t="s">
        <v>1758</v>
      </c>
      <c r="F117" s="149" t="s">
        <v>1759</v>
      </c>
      <c r="G117" s="152" t="s">
        <v>1760</v>
      </c>
      <c r="H117" s="155"/>
      <c r="I117" s="156"/>
    </row>
    <row r="118" spans="1:9" ht="13.5" thickBot="1" x14ac:dyDescent="0.35">
      <c r="A118" s="144" t="s">
        <v>1761</v>
      </c>
      <c r="B118" s="145" t="s">
        <v>1762</v>
      </c>
      <c r="C118" s="146" t="s">
        <v>1763</v>
      </c>
      <c r="D118" s="146" t="s">
        <v>1764</v>
      </c>
      <c r="E118" s="146" t="s">
        <v>1765</v>
      </c>
      <c r="F118" s="146" t="s">
        <v>1766</v>
      </c>
      <c r="G118" s="151" t="s">
        <v>1767</v>
      </c>
      <c r="H118" s="153"/>
      <c r="I118" s="154" t="s">
        <v>3880</v>
      </c>
    </row>
    <row r="119" spans="1:9" ht="13.5" thickBot="1" x14ac:dyDescent="0.35">
      <c r="A119" s="147" t="s">
        <v>1768</v>
      </c>
      <c r="B119" s="148"/>
      <c r="C119" s="149" t="s">
        <v>1769</v>
      </c>
      <c r="D119" s="149" t="s">
        <v>1770</v>
      </c>
      <c r="E119" s="149" t="s">
        <v>1771</v>
      </c>
      <c r="F119" s="149" t="s">
        <v>1772</v>
      </c>
      <c r="G119" s="152" t="s">
        <v>1773</v>
      </c>
      <c r="H119" s="155"/>
      <c r="I119" s="156"/>
    </row>
    <row r="120" spans="1:9" ht="13.5" thickBot="1" x14ac:dyDescent="0.35">
      <c r="A120" s="144" t="s">
        <v>1774</v>
      </c>
      <c r="B120" s="145"/>
      <c r="C120" s="146" t="s">
        <v>1775</v>
      </c>
      <c r="D120" s="146" t="s">
        <v>1776</v>
      </c>
      <c r="E120" s="146" t="s">
        <v>1777</v>
      </c>
      <c r="F120" s="146" t="s">
        <v>1778</v>
      </c>
      <c r="G120" s="151" t="s">
        <v>1779</v>
      </c>
      <c r="H120" s="153"/>
      <c r="I120" s="154"/>
    </row>
    <row r="121" spans="1:9" ht="13.5" thickBot="1" x14ac:dyDescent="0.35">
      <c r="A121" s="147" t="s">
        <v>1780</v>
      </c>
      <c r="B121" s="148"/>
      <c r="C121" s="149" t="s">
        <v>1781</v>
      </c>
      <c r="D121" s="149" t="s">
        <v>1782</v>
      </c>
      <c r="E121" s="149" t="s">
        <v>1783</v>
      </c>
      <c r="F121" s="149" t="s">
        <v>1784</v>
      </c>
      <c r="G121" s="152" t="s">
        <v>1785</v>
      </c>
      <c r="H121" s="155"/>
      <c r="I121" s="156"/>
    </row>
    <row r="122" spans="1:9" ht="13.5" thickBot="1" x14ac:dyDescent="0.35">
      <c r="A122" s="144" t="s">
        <v>1786</v>
      </c>
      <c r="B122" s="145"/>
      <c r="C122" s="146" t="s">
        <v>1787</v>
      </c>
      <c r="D122" s="146" t="s">
        <v>1134</v>
      </c>
      <c r="E122" s="146" t="s">
        <v>1788</v>
      </c>
      <c r="F122" s="146" t="s">
        <v>1136</v>
      </c>
      <c r="G122" s="151" t="s">
        <v>1789</v>
      </c>
      <c r="H122" s="153"/>
      <c r="I122" s="154"/>
    </row>
    <row r="123" spans="1:9" ht="13.5" thickBot="1" x14ac:dyDescent="0.35">
      <c r="A123" s="147" t="s">
        <v>1790</v>
      </c>
      <c r="B123" s="148"/>
      <c r="C123" s="149" t="s">
        <v>1791</v>
      </c>
      <c r="D123" s="149" t="s">
        <v>1397</v>
      </c>
      <c r="E123" s="149" t="s">
        <v>1714</v>
      </c>
      <c r="F123" s="149" t="s">
        <v>1398</v>
      </c>
      <c r="G123" s="152" t="s">
        <v>1715</v>
      </c>
      <c r="H123" s="155"/>
      <c r="I123" s="156"/>
    </row>
    <row r="124" spans="1:9" ht="13.5" thickBot="1" x14ac:dyDescent="0.35">
      <c r="A124" s="144" t="s">
        <v>1792</v>
      </c>
      <c r="B124" s="145"/>
      <c r="C124" s="146" t="s">
        <v>1793</v>
      </c>
      <c r="D124" s="146" t="s">
        <v>1794</v>
      </c>
      <c r="E124" s="146" t="s">
        <v>1795</v>
      </c>
      <c r="F124" s="146" t="s">
        <v>1796</v>
      </c>
      <c r="G124" s="151" t="s">
        <v>1797</v>
      </c>
      <c r="H124" s="153"/>
      <c r="I124" s="154"/>
    </row>
    <row r="125" spans="1:9" ht="13.5" thickBot="1" x14ac:dyDescent="0.35">
      <c r="A125" s="147" t="s">
        <v>1798</v>
      </c>
      <c r="B125" s="148"/>
      <c r="C125" s="149" t="s">
        <v>1799</v>
      </c>
      <c r="D125" s="149" t="s">
        <v>1800</v>
      </c>
      <c r="E125" s="149" t="s">
        <v>1801</v>
      </c>
      <c r="F125" s="149" t="s">
        <v>1802</v>
      </c>
      <c r="G125" s="152" t="s">
        <v>1803</v>
      </c>
      <c r="H125" s="155"/>
      <c r="I125" s="156"/>
    </row>
    <row r="126" spans="1:9" ht="13.5" thickBot="1" x14ac:dyDescent="0.35">
      <c r="A126" s="144" t="s">
        <v>1804</v>
      </c>
      <c r="B126" s="145"/>
      <c r="C126" s="146" t="s">
        <v>1805</v>
      </c>
      <c r="D126" s="146" t="s">
        <v>1806</v>
      </c>
      <c r="E126" s="146" t="s">
        <v>1807</v>
      </c>
      <c r="F126" s="146" t="s">
        <v>1808</v>
      </c>
      <c r="G126" s="151" t="s">
        <v>1809</v>
      </c>
      <c r="H126" s="153"/>
      <c r="I126" s="154"/>
    </row>
    <row r="127" spans="1:9" ht="13.5" thickBot="1" x14ac:dyDescent="0.35">
      <c r="A127" s="147" t="s">
        <v>1810</v>
      </c>
      <c r="B127" s="148"/>
      <c r="C127" s="149" t="s">
        <v>1811</v>
      </c>
      <c r="D127" s="149" t="s">
        <v>1806</v>
      </c>
      <c r="E127" s="149" t="s">
        <v>1812</v>
      </c>
      <c r="F127" s="149" t="s">
        <v>1808</v>
      </c>
      <c r="G127" s="152" t="s">
        <v>1813</v>
      </c>
      <c r="H127" s="155"/>
      <c r="I127" s="156"/>
    </row>
    <row r="128" spans="1:9" ht="13.5" thickBot="1" x14ac:dyDescent="0.35">
      <c r="A128" s="144" t="s">
        <v>1814</v>
      </c>
      <c r="B128" s="145"/>
      <c r="C128" s="146" t="s">
        <v>1815</v>
      </c>
      <c r="D128" s="146" t="s">
        <v>1816</v>
      </c>
      <c r="E128" s="146" t="s">
        <v>1817</v>
      </c>
      <c r="F128" s="146" t="s">
        <v>1818</v>
      </c>
      <c r="G128" s="151" t="s">
        <v>1819</v>
      </c>
      <c r="H128" s="153"/>
      <c r="I128" s="154"/>
    </row>
    <row r="129" spans="1:9" ht="13.5" thickBot="1" x14ac:dyDescent="0.35">
      <c r="A129" s="147" t="s">
        <v>1820</v>
      </c>
      <c r="B129" s="148" t="s">
        <v>1821</v>
      </c>
      <c r="C129" s="149" t="s">
        <v>1822</v>
      </c>
      <c r="D129" s="149" t="s">
        <v>1823</v>
      </c>
      <c r="E129" s="149" t="s">
        <v>1824</v>
      </c>
      <c r="F129" s="149" t="s">
        <v>1825</v>
      </c>
      <c r="G129" s="152" t="s">
        <v>1826</v>
      </c>
      <c r="H129" s="155"/>
      <c r="I129" s="156"/>
    </row>
    <row r="130" spans="1:9" ht="13.5" thickBot="1" x14ac:dyDescent="0.35">
      <c r="A130" s="144" t="s">
        <v>1827</v>
      </c>
      <c r="B130" s="145"/>
      <c r="C130" s="146" t="s">
        <v>1828</v>
      </c>
      <c r="D130" s="146" t="s">
        <v>1829</v>
      </c>
      <c r="E130" s="146" t="s">
        <v>1830</v>
      </c>
      <c r="F130" s="146" t="s">
        <v>1831</v>
      </c>
      <c r="G130" s="151" t="s">
        <v>1832</v>
      </c>
      <c r="H130" s="153"/>
      <c r="I130" s="154"/>
    </row>
    <row r="131" spans="1:9" ht="13.5" thickBot="1" x14ac:dyDescent="0.35">
      <c r="A131" s="147" t="s">
        <v>1833</v>
      </c>
      <c r="B131" s="148"/>
      <c r="C131" s="149" t="s">
        <v>1834</v>
      </c>
      <c r="D131" s="149" t="s">
        <v>1835</v>
      </c>
      <c r="E131" s="149" t="s">
        <v>1836</v>
      </c>
      <c r="F131" s="149" t="s">
        <v>1837</v>
      </c>
      <c r="G131" s="152" t="s">
        <v>1838</v>
      </c>
      <c r="H131" s="155"/>
      <c r="I131" s="156"/>
    </row>
    <row r="132" spans="1:9" ht="13.5" thickBot="1" x14ac:dyDescent="0.35">
      <c r="A132" s="144" t="s">
        <v>1839</v>
      </c>
      <c r="B132" s="145"/>
      <c r="C132" s="146" t="s">
        <v>1840</v>
      </c>
      <c r="D132" s="146" t="s">
        <v>1841</v>
      </c>
      <c r="E132" s="146" t="s">
        <v>1842</v>
      </c>
      <c r="F132" s="146" t="s">
        <v>1843</v>
      </c>
      <c r="G132" s="151" t="s">
        <v>1844</v>
      </c>
      <c r="H132" s="153"/>
      <c r="I132" s="154"/>
    </row>
    <row r="133" spans="1:9" ht="13.5" thickBot="1" x14ac:dyDescent="0.35">
      <c r="A133" s="147" t="s">
        <v>1845</v>
      </c>
      <c r="B133" s="148"/>
      <c r="C133" s="149" t="s">
        <v>1846</v>
      </c>
      <c r="D133" s="149" t="s">
        <v>1847</v>
      </c>
      <c r="E133" s="149" t="s">
        <v>1848</v>
      </c>
      <c r="F133" s="149" t="s">
        <v>1849</v>
      </c>
      <c r="G133" s="152" t="s">
        <v>1850</v>
      </c>
      <c r="H133" s="155"/>
      <c r="I133" s="156"/>
    </row>
    <row r="134" spans="1:9" ht="13.5" thickBot="1" x14ac:dyDescent="0.35">
      <c r="A134" s="144" t="s">
        <v>1851</v>
      </c>
      <c r="B134" s="145"/>
      <c r="C134" s="146" t="s">
        <v>1852</v>
      </c>
      <c r="D134" s="146" t="s">
        <v>1853</v>
      </c>
      <c r="E134" s="146" t="s">
        <v>1854</v>
      </c>
      <c r="F134" s="146" t="s">
        <v>1855</v>
      </c>
      <c r="G134" s="151" t="s">
        <v>1856</v>
      </c>
      <c r="H134" s="153"/>
      <c r="I134" s="154"/>
    </row>
    <row r="135" spans="1:9" ht="13.5" thickBot="1" x14ac:dyDescent="0.35">
      <c r="A135" s="147" t="s">
        <v>1857</v>
      </c>
      <c r="B135" s="148"/>
      <c r="C135" s="149" t="s">
        <v>1858</v>
      </c>
      <c r="D135" s="149" t="s">
        <v>1859</v>
      </c>
      <c r="E135" s="149" t="s">
        <v>1860</v>
      </c>
      <c r="F135" s="149" t="s">
        <v>1861</v>
      </c>
      <c r="G135" s="152" t="s">
        <v>1483</v>
      </c>
      <c r="H135" s="155"/>
      <c r="I135" s="156"/>
    </row>
    <row r="136" spans="1:9" ht="13.5" thickBot="1" x14ac:dyDescent="0.35">
      <c r="A136" s="144" t="s">
        <v>1862</v>
      </c>
      <c r="B136" s="145"/>
      <c r="C136" s="146" t="s">
        <v>1863</v>
      </c>
      <c r="D136" s="146" t="s">
        <v>1864</v>
      </c>
      <c r="E136" s="146" t="s">
        <v>1865</v>
      </c>
      <c r="F136" s="146" t="s">
        <v>1866</v>
      </c>
      <c r="G136" s="151" t="s">
        <v>1867</v>
      </c>
      <c r="H136" s="153"/>
      <c r="I136" s="154"/>
    </row>
    <row r="137" spans="1:9" ht="13.5" thickBot="1" x14ac:dyDescent="0.35">
      <c r="A137" s="147" t="s">
        <v>1868</v>
      </c>
      <c r="B137" s="148"/>
      <c r="C137" s="149" t="s">
        <v>1869</v>
      </c>
      <c r="D137" s="149" t="s">
        <v>1870</v>
      </c>
      <c r="E137" s="149" t="s">
        <v>1871</v>
      </c>
      <c r="F137" s="149" t="s">
        <v>1872</v>
      </c>
      <c r="G137" s="152" t="s">
        <v>1873</v>
      </c>
      <c r="H137" s="155"/>
      <c r="I137" s="156"/>
    </row>
    <row r="138" spans="1:9" ht="13.5" thickBot="1" x14ac:dyDescent="0.35">
      <c r="A138" s="144" t="s">
        <v>1874</v>
      </c>
      <c r="B138" s="145"/>
      <c r="C138" s="146" t="s">
        <v>1875</v>
      </c>
      <c r="D138" s="146" t="s">
        <v>1876</v>
      </c>
      <c r="E138" s="146" t="s">
        <v>1877</v>
      </c>
      <c r="F138" s="146" t="s">
        <v>1878</v>
      </c>
      <c r="G138" s="151" t="s">
        <v>1879</v>
      </c>
      <c r="H138" s="153"/>
      <c r="I138" s="154"/>
    </row>
    <row r="139" spans="1:9" ht="13.5" thickBot="1" x14ac:dyDescent="0.35">
      <c r="A139" s="147" t="s">
        <v>1880</v>
      </c>
      <c r="B139" s="148"/>
      <c r="C139" s="149" t="s">
        <v>1881</v>
      </c>
      <c r="D139" s="149" t="s">
        <v>1882</v>
      </c>
      <c r="E139" s="149" t="s">
        <v>1883</v>
      </c>
      <c r="F139" s="149" t="s">
        <v>1884</v>
      </c>
      <c r="G139" s="152" t="s">
        <v>1885</v>
      </c>
      <c r="H139" s="155"/>
      <c r="I139" s="156"/>
    </row>
    <row r="140" spans="1:9" ht="13.5" thickBot="1" x14ac:dyDescent="0.35">
      <c r="A140" s="144" t="s">
        <v>1886</v>
      </c>
      <c r="B140" s="145"/>
      <c r="C140" s="146" t="s">
        <v>1887</v>
      </c>
      <c r="D140" s="146" t="s">
        <v>1888</v>
      </c>
      <c r="E140" s="146" t="s">
        <v>1889</v>
      </c>
      <c r="F140" s="146" t="s">
        <v>1890</v>
      </c>
      <c r="G140" s="151" t="s">
        <v>1891</v>
      </c>
      <c r="H140" s="153"/>
      <c r="I140" s="154"/>
    </row>
    <row r="141" spans="1:9" ht="13.5" thickBot="1" x14ac:dyDescent="0.35">
      <c r="A141" s="147" t="s">
        <v>1892</v>
      </c>
      <c r="B141" s="148"/>
      <c r="C141" s="149" t="s">
        <v>1893</v>
      </c>
      <c r="D141" s="149" t="s">
        <v>1894</v>
      </c>
      <c r="E141" s="149" t="s">
        <v>1692</v>
      </c>
      <c r="F141" s="149" t="s">
        <v>1895</v>
      </c>
      <c r="G141" s="152" t="s">
        <v>1694</v>
      </c>
      <c r="H141" s="155"/>
      <c r="I141" s="156"/>
    </row>
    <row r="142" spans="1:9" ht="13.5" thickBot="1" x14ac:dyDescent="0.35">
      <c r="A142" s="144" t="s">
        <v>1896</v>
      </c>
      <c r="B142" s="145"/>
      <c r="C142" s="146" t="s">
        <v>1897</v>
      </c>
      <c r="D142" s="146" t="s">
        <v>1898</v>
      </c>
      <c r="E142" s="146" t="s">
        <v>1899</v>
      </c>
      <c r="F142" s="146" t="s">
        <v>1900</v>
      </c>
      <c r="G142" s="151" t="s">
        <v>1901</v>
      </c>
      <c r="H142" s="153"/>
      <c r="I142" s="154"/>
    </row>
    <row r="143" spans="1:9" ht="13.5" thickBot="1" x14ac:dyDescent="0.35">
      <c r="A143" s="147" t="s">
        <v>1902</v>
      </c>
      <c r="B143" s="148"/>
      <c r="C143" s="149" t="s">
        <v>1903</v>
      </c>
      <c r="D143" s="149" t="s">
        <v>1904</v>
      </c>
      <c r="E143" s="149" t="s">
        <v>1905</v>
      </c>
      <c r="F143" s="149" t="s">
        <v>1906</v>
      </c>
      <c r="G143" s="152" t="s">
        <v>1907</v>
      </c>
      <c r="H143" s="155"/>
      <c r="I143" s="156"/>
    </row>
    <row r="144" spans="1:9" ht="13.5" thickBot="1" x14ac:dyDescent="0.35">
      <c r="A144" s="144" t="s">
        <v>1908</v>
      </c>
      <c r="B144" s="145"/>
      <c r="C144" s="146" t="s">
        <v>1909</v>
      </c>
      <c r="D144" s="146" t="s">
        <v>1910</v>
      </c>
      <c r="E144" s="146" t="s">
        <v>1911</v>
      </c>
      <c r="F144" s="146" t="s">
        <v>1912</v>
      </c>
      <c r="G144" s="151" t="s">
        <v>1913</v>
      </c>
      <c r="H144" s="153"/>
      <c r="I144" s="154"/>
    </row>
    <row r="145" spans="1:9" ht="13.5" thickBot="1" x14ac:dyDescent="0.35">
      <c r="A145" s="147" t="s">
        <v>1914</v>
      </c>
      <c r="B145" s="148"/>
      <c r="C145" s="149" t="s">
        <v>1915</v>
      </c>
      <c r="D145" s="149" t="s">
        <v>1916</v>
      </c>
      <c r="E145" s="149" t="s">
        <v>1917</v>
      </c>
      <c r="F145" s="149" t="s">
        <v>1918</v>
      </c>
      <c r="G145" s="152" t="s">
        <v>1919</v>
      </c>
      <c r="H145" s="155"/>
      <c r="I145" s="156"/>
    </row>
    <row r="146" spans="1:9" ht="13.5" thickBot="1" x14ac:dyDescent="0.35">
      <c r="A146" s="144" t="s">
        <v>1920</v>
      </c>
      <c r="B146" s="145"/>
      <c r="C146" s="146" t="s">
        <v>1921</v>
      </c>
      <c r="D146" s="146" t="s">
        <v>1922</v>
      </c>
      <c r="E146" s="146" t="s">
        <v>1923</v>
      </c>
      <c r="F146" s="146" t="s">
        <v>1924</v>
      </c>
      <c r="G146" s="151" t="s">
        <v>1925</v>
      </c>
      <c r="H146" s="153"/>
      <c r="I146" s="154"/>
    </row>
    <row r="147" spans="1:9" ht="13.5" thickBot="1" x14ac:dyDescent="0.35">
      <c r="A147" s="147" t="s">
        <v>1926</v>
      </c>
      <c r="B147" s="148"/>
      <c r="C147" s="149" t="s">
        <v>1927</v>
      </c>
      <c r="D147" s="149" t="s">
        <v>1928</v>
      </c>
      <c r="E147" s="149" t="s">
        <v>1929</v>
      </c>
      <c r="F147" s="149" t="s">
        <v>1930</v>
      </c>
      <c r="G147" s="152" t="s">
        <v>1931</v>
      </c>
      <c r="H147" s="155"/>
      <c r="I147" s="156"/>
    </row>
    <row r="148" spans="1:9" ht="13.5" thickBot="1" x14ac:dyDescent="0.35">
      <c r="A148" s="144" t="s">
        <v>1932</v>
      </c>
      <c r="B148" s="145"/>
      <c r="C148" s="146" t="s">
        <v>1933</v>
      </c>
      <c r="D148" s="146" t="s">
        <v>1934</v>
      </c>
      <c r="E148" s="146" t="s">
        <v>1935</v>
      </c>
      <c r="F148" s="146" t="s">
        <v>1936</v>
      </c>
      <c r="G148" s="151" t="s">
        <v>1937</v>
      </c>
      <c r="H148" s="153"/>
      <c r="I148" s="154"/>
    </row>
    <row r="149" spans="1:9" ht="13.5" thickBot="1" x14ac:dyDescent="0.35">
      <c r="A149" s="147" t="s">
        <v>1938</v>
      </c>
      <c r="B149" s="148"/>
      <c r="C149" s="149" t="s">
        <v>1939</v>
      </c>
      <c r="D149" s="149" t="s">
        <v>1940</v>
      </c>
      <c r="E149" s="149" t="s">
        <v>1941</v>
      </c>
      <c r="F149" s="149" t="s">
        <v>1942</v>
      </c>
      <c r="G149" s="152" t="s">
        <v>1943</v>
      </c>
      <c r="H149" s="155"/>
      <c r="I149" s="156"/>
    </row>
    <row r="150" spans="1:9" ht="13.5" thickBot="1" x14ac:dyDescent="0.35">
      <c r="A150" s="144" t="s">
        <v>1944</v>
      </c>
      <c r="B150" s="145"/>
      <c r="C150" s="146" t="s">
        <v>1945</v>
      </c>
      <c r="D150" s="146" t="s">
        <v>1946</v>
      </c>
      <c r="E150" s="146" t="s">
        <v>1947</v>
      </c>
      <c r="F150" s="146" t="s">
        <v>1948</v>
      </c>
      <c r="G150" s="151" t="s">
        <v>1949</v>
      </c>
      <c r="H150" s="153"/>
      <c r="I150" s="154"/>
    </row>
    <row r="151" spans="1:9" ht="13.5" thickBot="1" x14ac:dyDescent="0.35">
      <c r="A151" s="147" t="s">
        <v>1950</v>
      </c>
      <c r="B151" s="148"/>
      <c r="C151" s="149" t="s">
        <v>1951</v>
      </c>
      <c r="D151" s="149" t="s">
        <v>1952</v>
      </c>
      <c r="E151" s="149" t="s">
        <v>1953</v>
      </c>
      <c r="F151" s="149" t="s">
        <v>1954</v>
      </c>
      <c r="G151" s="152" t="s">
        <v>1955</v>
      </c>
      <c r="H151" s="155"/>
      <c r="I151" s="156"/>
    </row>
    <row r="152" spans="1:9" ht="13.5" thickBot="1" x14ac:dyDescent="0.35">
      <c r="A152" s="144" t="s">
        <v>1956</v>
      </c>
      <c r="B152" s="145"/>
      <c r="C152" s="146" t="s">
        <v>1957</v>
      </c>
      <c r="D152" s="146" t="s">
        <v>1958</v>
      </c>
      <c r="E152" s="146" t="s">
        <v>1959</v>
      </c>
      <c r="F152" s="146" t="s">
        <v>1960</v>
      </c>
      <c r="G152" s="151" t="s">
        <v>1961</v>
      </c>
      <c r="H152" s="153"/>
      <c r="I152" s="154"/>
    </row>
    <row r="153" spans="1:9" ht="13.5" thickBot="1" x14ac:dyDescent="0.35">
      <c r="A153" s="147" t="s">
        <v>1962</v>
      </c>
      <c r="B153" s="148"/>
      <c r="C153" s="149" t="s">
        <v>1963</v>
      </c>
      <c r="D153" s="149" t="s">
        <v>1964</v>
      </c>
      <c r="E153" s="149" t="s">
        <v>1965</v>
      </c>
      <c r="F153" s="149" t="s">
        <v>1966</v>
      </c>
      <c r="G153" s="152" t="s">
        <v>1967</v>
      </c>
      <c r="H153" s="155"/>
      <c r="I153" s="156"/>
    </row>
    <row r="154" spans="1:9" ht="13.5" thickBot="1" x14ac:dyDescent="0.35">
      <c r="A154" s="144" t="s">
        <v>1968</v>
      </c>
      <c r="B154" s="145" t="s">
        <v>1969</v>
      </c>
      <c r="C154" s="146" t="s">
        <v>1970</v>
      </c>
      <c r="D154" s="146" t="s">
        <v>1971</v>
      </c>
      <c r="E154" s="146" t="s">
        <v>1972</v>
      </c>
      <c r="F154" s="146" t="s">
        <v>1973</v>
      </c>
      <c r="G154" s="151" t="s">
        <v>1974</v>
      </c>
      <c r="H154" s="153"/>
      <c r="I154" s="154" t="s">
        <v>3880</v>
      </c>
    </row>
    <row r="155" spans="1:9" ht="13.5" thickBot="1" x14ac:dyDescent="0.35">
      <c r="A155" s="147" t="s">
        <v>1975</v>
      </c>
      <c r="B155" s="148"/>
      <c r="C155" s="149" t="s">
        <v>1976</v>
      </c>
      <c r="D155" s="149" t="s">
        <v>1977</v>
      </c>
      <c r="E155" s="149" t="s">
        <v>1978</v>
      </c>
      <c r="F155" s="149" t="s">
        <v>1979</v>
      </c>
      <c r="G155" s="152" t="s">
        <v>1980</v>
      </c>
      <c r="H155" s="155"/>
      <c r="I155" s="156"/>
    </row>
    <row r="156" spans="1:9" ht="13.5" thickBot="1" x14ac:dyDescent="0.35">
      <c r="A156" s="144" t="s">
        <v>1981</v>
      </c>
      <c r="B156" s="145" t="s">
        <v>1982</v>
      </c>
      <c r="C156" s="146" t="s">
        <v>1983</v>
      </c>
      <c r="D156" s="146" t="s">
        <v>1984</v>
      </c>
      <c r="E156" s="146" t="s">
        <v>1985</v>
      </c>
      <c r="F156" s="146" t="s">
        <v>1986</v>
      </c>
      <c r="G156" s="151" t="s">
        <v>1987</v>
      </c>
      <c r="H156" s="153"/>
      <c r="I156" s="154"/>
    </row>
    <row r="157" spans="1:9" ht="13.5" thickBot="1" x14ac:dyDescent="0.35">
      <c r="A157" s="147" t="s">
        <v>1988</v>
      </c>
      <c r="B157" s="148"/>
      <c r="C157" s="149" t="s">
        <v>1989</v>
      </c>
      <c r="D157" s="149" t="s">
        <v>1990</v>
      </c>
      <c r="E157" s="149" t="s">
        <v>1991</v>
      </c>
      <c r="F157" s="149" t="s">
        <v>1992</v>
      </c>
      <c r="G157" s="152" t="s">
        <v>1993</v>
      </c>
      <c r="H157" s="155"/>
      <c r="I157" s="156"/>
    </row>
    <row r="158" spans="1:9" ht="13.5" thickBot="1" x14ac:dyDescent="0.35">
      <c r="A158" s="144" t="s">
        <v>1994</v>
      </c>
      <c r="B158" s="145"/>
      <c r="C158" s="146" t="s">
        <v>1995</v>
      </c>
      <c r="D158" s="146" t="s">
        <v>1996</v>
      </c>
      <c r="E158" s="146" t="s">
        <v>1997</v>
      </c>
      <c r="F158" s="146" t="s">
        <v>1998</v>
      </c>
      <c r="G158" s="151" t="s">
        <v>1999</v>
      </c>
      <c r="H158" s="153"/>
      <c r="I158" s="154"/>
    </row>
    <row r="159" spans="1:9" ht="13.5" thickBot="1" x14ac:dyDescent="0.35">
      <c r="A159" s="147" t="s">
        <v>2000</v>
      </c>
      <c r="B159" s="148"/>
      <c r="C159" s="149" t="s">
        <v>2001</v>
      </c>
      <c r="D159" s="149" t="s">
        <v>1397</v>
      </c>
      <c r="E159" s="149" t="s">
        <v>1681</v>
      </c>
      <c r="F159" s="149" t="s">
        <v>1398</v>
      </c>
      <c r="G159" s="152" t="s">
        <v>1682</v>
      </c>
      <c r="H159" s="155"/>
      <c r="I159" s="156"/>
    </row>
    <row r="160" spans="1:9" ht="13.5" thickBot="1" x14ac:dyDescent="0.35">
      <c r="A160" s="144" t="s">
        <v>2002</v>
      </c>
      <c r="B160" s="145"/>
      <c r="C160" s="146" t="s">
        <v>2003</v>
      </c>
      <c r="D160" s="146" t="s">
        <v>2004</v>
      </c>
      <c r="E160" s="146" t="s">
        <v>2005</v>
      </c>
      <c r="F160" s="146" t="s">
        <v>2006</v>
      </c>
      <c r="G160" s="151" t="s">
        <v>2007</v>
      </c>
      <c r="H160" s="153"/>
      <c r="I160" s="154"/>
    </row>
    <row r="161" spans="1:9" ht="13.5" thickBot="1" x14ac:dyDescent="0.35">
      <c r="A161" s="147" t="s">
        <v>384</v>
      </c>
      <c r="B161" s="148" t="s">
        <v>411</v>
      </c>
      <c r="C161" s="149" t="s">
        <v>2008</v>
      </c>
      <c r="D161" s="149" t="s">
        <v>430</v>
      </c>
      <c r="E161" s="149" t="s">
        <v>449</v>
      </c>
      <c r="F161" s="149" t="s">
        <v>2009</v>
      </c>
      <c r="G161" s="152" t="s">
        <v>2010</v>
      </c>
      <c r="H161" s="155">
        <v>3</v>
      </c>
      <c r="I161" s="156" t="s">
        <v>3880</v>
      </c>
    </row>
    <row r="162" spans="1:9" ht="13.5" thickBot="1" x14ac:dyDescent="0.35">
      <c r="A162" s="144" t="s">
        <v>385</v>
      </c>
      <c r="B162" s="145" t="s">
        <v>412</v>
      </c>
      <c r="C162" s="146" t="s">
        <v>2011</v>
      </c>
      <c r="D162" s="146" t="s">
        <v>431</v>
      </c>
      <c r="E162" s="146" t="s">
        <v>450</v>
      </c>
      <c r="F162" s="146" t="s">
        <v>2012</v>
      </c>
      <c r="G162" s="151" t="s">
        <v>2013</v>
      </c>
      <c r="H162" s="153"/>
      <c r="I162" s="154" t="s">
        <v>3880</v>
      </c>
    </row>
    <row r="163" spans="1:9" ht="13.5" thickBot="1" x14ac:dyDescent="0.35">
      <c r="A163" s="147" t="s">
        <v>2014</v>
      </c>
      <c r="B163" s="148" t="s">
        <v>2015</v>
      </c>
      <c r="C163" s="149" t="s">
        <v>2016</v>
      </c>
      <c r="D163" s="149" t="s">
        <v>2017</v>
      </c>
      <c r="E163" s="149" t="s">
        <v>2018</v>
      </c>
      <c r="F163" s="149" t="s">
        <v>2019</v>
      </c>
      <c r="G163" s="152" t="s">
        <v>2020</v>
      </c>
      <c r="H163" s="155"/>
      <c r="I163" s="156" t="s">
        <v>3880</v>
      </c>
    </row>
    <row r="164" spans="1:9" ht="13.5" thickBot="1" x14ac:dyDescent="0.35">
      <c r="A164" s="144" t="s">
        <v>2021</v>
      </c>
      <c r="B164" s="145" t="s">
        <v>2022</v>
      </c>
      <c r="C164" s="146" t="s">
        <v>2023</v>
      </c>
      <c r="D164" s="146" t="s">
        <v>2024</v>
      </c>
      <c r="E164" s="146" t="s">
        <v>2025</v>
      </c>
      <c r="F164" s="146" t="s">
        <v>2026</v>
      </c>
      <c r="G164" s="151" t="s">
        <v>2027</v>
      </c>
      <c r="H164" s="153"/>
      <c r="I164" s="154"/>
    </row>
    <row r="165" spans="1:9" ht="13.5" thickBot="1" x14ac:dyDescent="0.35">
      <c r="A165" s="147" t="s">
        <v>2028</v>
      </c>
      <c r="B165" s="148" t="s">
        <v>2029</v>
      </c>
      <c r="C165" s="149" t="s">
        <v>2030</v>
      </c>
      <c r="D165" s="149" t="s">
        <v>2031</v>
      </c>
      <c r="E165" s="149" t="s">
        <v>2032</v>
      </c>
      <c r="F165" s="149" t="s">
        <v>2033</v>
      </c>
      <c r="G165" s="152" t="s">
        <v>2034</v>
      </c>
      <c r="H165" s="155"/>
      <c r="I165" s="156"/>
    </row>
    <row r="166" spans="1:9" ht="13.5" thickBot="1" x14ac:dyDescent="0.35">
      <c r="A166" s="144" t="s">
        <v>2035</v>
      </c>
      <c r="B166" s="145" t="s">
        <v>2036</v>
      </c>
      <c r="C166" s="146" t="s">
        <v>2037</v>
      </c>
      <c r="D166" s="146" t="s">
        <v>1230</v>
      </c>
      <c r="E166" s="146" t="s">
        <v>2038</v>
      </c>
      <c r="F166" s="146" t="s">
        <v>1231</v>
      </c>
      <c r="G166" s="151" t="s">
        <v>2039</v>
      </c>
      <c r="H166" s="153"/>
      <c r="I166" s="154"/>
    </row>
    <row r="167" spans="1:9" ht="13.5" thickBot="1" x14ac:dyDescent="0.35">
      <c r="A167" s="147" t="s">
        <v>2040</v>
      </c>
      <c r="B167" s="148" t="s">
        <v>2041</v>
      </c>
      <c r="C167" s="149" t="s">
        <v>2042</v>
      </c>
      <c r="D167" s="149" t="s">
        <v>2043</v>
      </c>
      <c r="E167" s="149" t="s">
        <v>2044</v>
      </c>
      <c r="F167" s="149" t="s">
        <v>2045</v>
      </c>
      <c r="G167" s="152" t="s">
        <v>2046</v>
      </c>
      <c r="H167" s="155"/>
      <c r="I167" s="156"/>
    </row>
    <row r="168" spans="1:9" ht="13.5" thickBot="1" x14ac:dyDescent="0.35">
      <c r="A168" s="144" t="s">
        <v>2047</v>
      </c>
      <c r="B168" s="145" t="s">
        <v>2048</v>
      </c>
      <c r="C168" s="146" t="s">
        <v>2049</v>
      </c>
      <c r="D168" s="146" t="s">
        <v>1307</v>
      </c>
      <c r="E168" s="146" t="s">
        <v>1162</v>
      </c>
      <c r="F168" s="146" t="s">
        <v>1309</v>
      </c>
      <c r="G168" s="151" t="s">
        <v>1163</v>
      </c>
      <c r="H168" s="153"/>
      <c r="I168" s="154" t="s">
        <v>3880</v>
      </c>
    </row>
    <row r="169" spans="1:9" ht="13.5" thickBot="1" x14ac:dyDescent="0.35">
      <c r="A169" s="147" t="s">
        <v>2050</v>
      </c>
      <c r="B169" s="148"/>
      <c r="C169" s="149" t="s">
        <v>2051</v>
      </c>
      <c r="D169" s="149" t="s">
        <v>2052</v>
      </c>
      <c r="E169" s="149" t="s">
        <v>2053</v>
      </c>
      <c r="F169" s="149" t="s">
        <v>2054</v>
      </c>
      <c r="G169" s="152" t="s">
        <v>2055</v>
      </c>
      <c r="H169" s="155"/>
      <c r="I169" s="156"/>
    </row>
    <row r="170" spans="1:9" ht="13.5" thickBot="1" x14ac:dyDescent="0.35">
      <c r="A170" s="144" t="s">
        <v>2056</v>
      </c>
      <c r="B170" s="145" t="s">
        <v>2057</v>
      </c>
      <c r="C170" s="146" t="s">
        <v>2058</v>
      </c>
      <c r="D170" s="146" t="s">
        <v>2059</v>
      </c>
      <c r="E170" s="146" t="s">
        <v>2060</v>
      </c>
      <c r="F170" s="146" t="s">
        <v>2061</v>
      </c>
      <c r="G170" s="151" t="s">
        <v>2062</v>
      </c>
      <c r="H170" s="153"/>
      <c r="I170" s="154"/>
    </row>
    <row r="171" spans="1:9" ht="13.5" thickBot="1" x14ac:dyDescent="0.35">
      <c r="A171" s="147" t="s">
        <v>2063</v>
      </c>
      <c r="B171" s="148"/>
      <c r="C171" s="149" t="s">
        <v>2064</v>
      </c>
      <c r="D171" s="149" t="s">
        <v>2065</v>
      </c>
      <c r="E171" s="149" t="s">
        <v>2066</v>
      </c>
      <c r="F171" s="149" t="s">
        <v>2067</v>
      </c>
      <c r="G171" s="152" t="s">
        <v>2068</v>
      </c>
      <c r="H171" s="155"/>
      <c r="I171" s="156"/>
    </row>
    <row r="172" spans="1:9" ht="13.5" thickBot="1" x14ac:dyDescent="0.35">
      <c r="A172" s="144" t="s">
        <v>2069</v>
      </c>
      <c r="B172" s="145"/>
      <c r="C172" s="146" t="s">
        <v>2070</v>
      </c>
      <c r="D172" s="146" t="s">
        <v>2071</v>
      </c>
      <c r="E172" s="146" t="s">
        <v>2072</v>
      </c>
      <c r="F172" s="146" t="s">
        <v>2073</v>
      </c>
      <c r="G172" s="151" t="s">
        <v>2074</v>
      </c>
      <c r="H172" s="153"/>
      <c r="I172" s="154"/>
    </row>
    <row r="173" spans="1:9" ht="13.5" thickBot="1" x14ac:dyDescent="0.35">
      <c r="A173" s="147" t="s">
        <v>2075</v>
      </c>
      <c r="B173" s="148"/>
      <c r="C173" s="149" t="s">
        <v>2076</v>
      </c>
      <c r="D173" s="149" t="s">
        <v>2077</v>
      </c>
      <c r="E173" s="149" t="s">
        <v>2078</v>
      </c>
      <c r="F173" s="149" t="s">
        <v>2079</v>
      </c>
      <c r="G173" s="152" t="s">
        <v>2080</v>
      </c>
      <c r="H173" s="155"/>
      <c r="I173" s="156"/>
    </row>
    <row r="174" spans="1:9" ht="13.5" thickBot="1" x14ac:dyDescent="0.35">
      <c r="A174" s="144" t="s">
        <v>2081</v>
      </c>
      <c r="B174" s="145"/>
      <c r="C174" s="146" t="s">
        <v>2082</v>
      </c>
      <c r="D174" s="146" t="s">
        <v>2083</v>
      </c>
      <c r="E174" s="146" t="s">
        <v>2084</v>
      </c>
      <c r="F174" s="146" t="s">
        <v>2085</v>
      </c>
      <c r="G174" s="151" t="s">
        <v>2086</v>
      </c>
      <c r="H174" s="153"/>
      <c r="I174" s="154"/>
    </row>
    <row r="175" spans="1:9" ht="13.5" thickBot="1" x14ac:dyDescent="0.35">
      <c r="A175" s="147" t="s">
        <v>2087</v>
      </c>
      <c r="B175" s="148"/>
      <c r="C175" s="149" t="s">
        <v>2088</v>
      </c>
      <c r="D175" s="149" t="s">
        <v>2083</v>
      </c>
      <c r="E175" s="149" t="s">
        <v>1692</v>
      </c>
      <c r="F175" s="149" t="s">
        <v>2085</v>
      </c>
      <c r="G175" s="152" t="s">
        <v>1694</v>
      </c>
      <c r="H175" s="155"/>
      <c r="I175" s="156"/>
    </row>
    <row r="176" spans="1:9" ht="13.5" thickBot="1" x14ac:dyDescent="0.35">
      <c r="A176" s="144" t="s">
        <v>2089</v>
      </c>
      <c r="B176" s="145"/>
      <c r="C176" s="146" t="s">
        <v>2090</v>
      </c>
      <c r="D176" s="146" t="s">
        <v>2083</v>
      </c>
      <c r="E176" s="146" t="s">
        <v>1788</v>
      </c>
      <c r="F176" s="146" t="s">
        <v>2085</v>
      </c>
      <c r="G176" s="151" t="s">
        <v>1789</v>
      </c>
      <c r="H176" s="153"/>
      <c r="I176" s="154"/>
    </row>
    <row r="177" spans="1:9" ht="13.5" thickBot="1" x14ac:dyDescent="0.35">
      <c r="A177" s="147" t="s">
        <v>2091</v>
      </c>
      <c r="B177" s="148"/>
      <c r="C177" s="149" t="s">
        <v>2092</v>
      </c>
      <c r="D177" s="149" t="s">
        <v>2093</v>
      </c>
      <c r="E177" s="149" t="s">
        <v>2094</v>
      </c>
      <c r="F177" s="149" t="s">
        <v>2095</v>
      </c>
      <c r="G177" s="152" t="s">
        <v>2096</v>
      </c>
      <c r="H177" s="155"/>
      <c r="I177" s="156"/>
    </row>
    <row r="178" spans="1:9" ht="13.5" thickBot="1" x14ac:dyDescent="0.35">
      <c r="A178" s="144" t="s">
        <v>2097</v>
      </c>
      <c r="B178" s="145"/>
      <c r="C178" s="146" t="s">
        <v>2098</v>
      </c>
      <c r="D178" s="146" t="s">
        <v>2093</v>
      </c>
      <c r="E178" s="146" t="s">
        <v>1807</v>
      </c>
      <c r="F178" s="146" t="s">
        <v>2095</v>
      </c>
      <c r="G178" s="151" t="s">
        <v>1809</v>
      </c>
      <c r="H178" s="153"/>
      <c r="I178" s="154"/>
    </row>
    <row r="179" spans="1:9" ht="13.5" thickBot="1" x14ac:dyDescent="0.35">
      <c r="A179" s="147" t="s">
        <v>2099</v>
      </c>
      <c r="B179" s="148"/>
      <c r="C179" s="149" t="s">
        <v>2100</v>
      </c>
      <c r="D179" s="149" t="s">
        <v>2093</v>
      </c>
      <c r="E179" s="149" t="s">
        <v>2101</v>
      </c>
      <c r="F179" s="149" t="s">
        <v>2095</v>
      </c>
      <c r="G179" s="152" t="s">
        <v>2102</v>
      </c>
      <c r="H179" s="155"/>
      <c r="I179" s="156"/>
    </row>
    <row r="180" spans="1:9" ht="13.5" thickBot="1" x14ac:dyDescent="0.35">
      <c r="A180" s="144" t="s">
        <v>2103</v>
      </c>
      <c r="B180" s="145"/>
      <c r="C180" s="146" t="s">
        <v>2104</v>
      </c>
      <c r="D180" s="146" t="s">
        <v>1806</v>
      </c>
      <c r="E180" s="146" t="s">
        <v>2105</v>
      </c>
      <c r="F180" s="146" t="s">
        <v>1808</v>
      </c>
      <c r="G180" s="151" t="s">
        <v>2106</v>
      </c>
      <c r="H180" s="153"/>
      <c r="I180" s="154"/>
    </row>
    <row r="181" spans="1:9" ht="13.5" thickBot="1" x14ac:dyDescent="0.35">
      <c r="A181" s="147" t="s">
        <v>2107</v>
      </c>
      <c r="B181" s="148"/>
      <c r="C181" s="149" t="s">
        <v>2108</v>
      </c>
      <c r="D181" s="149" t="s">
        <v>2109</v>
      </c>
      <c r="E181" s="149" t="s">
        <v>2110</v>
      </c>
      <c r="F181" s="149" t="s">
        <v>2111</v>
      </c>
      <c r="G181" s="152" t="s">
        <v>2112</v>
      </c>
      <c r="H181" s="155"/>
      <c r="I181" s="156"/>
    </row>
    <row r="182" spans="1:9" ht="13.5" thickBot="1" x14ac:dyDescent="0.35">
      <c r="A182" s="144" t="s">
        <v>2113</v>
      </c>
      <c r="B182" s="145"/>
      <c r="C182" s="146" t="s">
        <v>2114</v>
      </c>
      <c r="D182" s="146" t="s">
        <v>2115</v>
      </c>
      <c r="E182" s="146" t="s">
        <v>2116</v>
      </c>
      <c r="F182" s="146" t="s">
        <v>2117</v>
      </c>
      <c r="G182" s="151" t="s">
        <v>2118</v>
      </c>
      <c r="H182" s="153"/>
      <c r="I182" s="154"/>
    </row>
    <row r="183" spans="1:9" ht="13.5" thickBot="1" x14ac:dyDescent="0.35">
      <c r="A183" s="147" t="s">
        <v>2119</v>
      </c>
      <c r="B183" s="148"/>
      <c r="C183" s="149" t="s">
        <v>2120</v>
      </c>
      <c r="D183" s="149" t="s">
        <v>2121</v>
      </c>
      <c r="E183" s="149" t="s">
        <v>2122</v>
      </c>
      <c r="F183" s="149" t="s">
        <v>2123</v>
      </c>
      <c r="G183" s="152" t="s">
        <v>2124</v>
      </c>
      <c r="H183" s="155"/>
      <c r="I183" s="156"/>
    </row>
    <row r="184" spans="1:9" ht="13.5" thickBot="1" x14ac:dyDescent="0.35">
      <c r="A184" s="144" t="s">
        <v>2125</v>
      </c>
      <c r="B184" s="145"/>
      <c r="C184" s="146" t="s">
        <v>2126</v>
      </c>
      <c r="D184" s="146" t="s">
        <v>2127</v>
      </c>
      <c r="E184" s="146" t="s">
        <v>2128</v>
      </c>
      <c r="F184" s="146" t="s">
        <v>2129</v>
      </c>
      <c r="G184" s="151" t="s">
        <v>2130</v>
      </c>
      <c r="H184" s="153"/>
      <c r="I184" s="154"/>
    </row>
    <row r="185" spans="1:9" ht="13.5" thickBot="1" x14ac:dyDescent="0.35">
      <c r="A185" s="147" t="s">
        <v>2131</v>
      </c>
      <c r="B185" s="148"/>
      <c r="C185" s="149" t="s">
        <v>2132</v>
      </c>
      <c r="D185" s="149" t="s">
        <v>2133</v>
      </c>
      <c r="E185" s="149" t="s">
        <v>2134</v>
      </c>
      <c r="F185" s="149" t="s">
        <v>2135</v>
      </c>
      <c r="G185" s="152" t="s">
        <v>2136</v>
      </c>
      <c r="H185" s="155"/>
      <c r="I185" s="156"/>
    </row>
    <row r="186" spans="1:9" ht="13.5" thickBot="1" x14ac:dyDescent="0.35">
      <c r="A186" s="144" t="s">
        <v>2137</v>
      </c>
      <c r="B186" s="145"/>
      <c r="C186" s="146" t="s">
        <v>2138</v>
      </c>
      <c r="D186" s="146" t="s">
        <v>2139</v>
      </c>
      <c r="E186" s="146" t="s">
        <v>2140</v>
      </c>
      <c r="F186" s="146" t="s">
        <v>2141</v>
      </c>
      <c r="G186" s="151" t="s">
        <v>2142</v>
      </c>
      <c r="H186" s="153"/>
      <c r="I186" s="154"/>
    </row>
    <row r="187" spans="1:9" ht="13.5" thickBot="1" x14ac:dyDescent="0.35">
      <c r="A187" s="147" t="s">
        <v>2143</v>
      </c>
      <c r="B187" s="148"/>
      <c r="C187" s="149" t="s">
        <v>2144</v>
      </c>
      <c r="D187" s="149" t="s">
        <v>2145</v>
      </c>
      <c r="E187" s="149" t="s">
        <v>2146</v>
      </c>
      <c r="F187" s="149" t="s">
        <v>2147</v>
      </c>
      <c r="G187" s="152" t="s">
        <v>2148</v>
      </c>
      <c r="H187" s="155"/>
      <c r="I187" s="156"/>
    </row>
    <row r="188" spans="1:9" ht="13.5" thickBot="1" x14ac:dyDescent="0.35">
      <c r="A188" s="144" t="s">
        <v>2149</v>
      </c>
      <c r="B188" s="145"/>
      <c r="C188" s="146" t="s">
        <v>2150</v>
      </c>
      <c r="D188" s="146" t="s">
        <v>2151</v>
      </c>
      <c r="E188" s="146" t="s">
        <v>2152</v>
      </c>
      <c r="F188" s="146" t="s">
        <v>2153</v>
      </c>
      <c r="G188" s="151" t="s">
        <v>2154</v>
      </c>
      <c r="H188" s="153"/>
      <c r="I188" s="154"/>
    </row>
    <row r="189" spans="1:9" ht="13.5" thickBot="1" x14ac:dyDescent="0.35">
      <c r="A189" s="147" t="s">
        <v>2155</v>
      </c>
      <c r="B189" s="148"/>
      <c r="C189" s="149" t="s">
        <v>2156</v>
      </c>
      <c r="D189" s="149" t="s">
        <v>2157</v>
      </c>
      <c r="E189" s="149" t="s">
        <v>2158</v>
      </c>
      <c r="F189" s="149" t="s">
        <v>2159</v>
      </c>
      <c r="G189" s="152" t="s">
        <v>2160</v>
      </c>
      <c r="H189" s="155"/>
      <c r="I189" s="156"/>
    </row>
    <row r="190" spans="1:9" ht="13.5" thickBot="1" x14ac:dyDescent="0.35">
      <c r="A190" s="144" t="s">
        <v>2161</v>
      </c>
      <c r="B190" s="145"/>
      <c r="C190" s="146" t="s">
        <v>2162</v>
      </c>
      <c r="D190" s="146" t="s">
        <v>2163</v>
      </c>
      <c r="E190" s="146" t="s">
        <v>2164</v>
      </c>
      <c r="F190" s="146" t="s">
        <v>2165</v>
      </c>
      <c r="G190" s="151" t="s">
        <v>2166</v>
      </c>
      <c r="H190" s="153"/>
      <c r="I190" s="154"/>
    </row>
    <row r="191" spans="1:9" ht="13.5" thickBot="1" x14ac:dyDescent="0.35">
      <c r="A191" s="147" t="s">
        <v>2167</v>
      </c>
      <c r="B191" s="148"/>
      <c r="C191" s="149" t="s">
        <v>2168</v>
      </c>
      <c r="D191" s="149" t="s">
        <v>2169</v>
      </c>
      <c r="E191" s="149" t="s">
        <v>2170</v>
      </c>
      <c r="F191" s="149" t="s">
        <v>2171</v>
      </c>
      <c r="G191" s="152" t="s">
        <v>2172</v>
      </c>
      <c r="H191" s="155"/>
      <c r="I191" s="156"/>
    </row>
    <row r="192" spans="1:9" ht="13.5" thickBot="1" x14ac:dyDescent="0.35">
      <c r="A192" s="144" t="s">
        <v>2173</v>
      </c>
      <c r="B192" s="145"/>
      <c r="C192" s="146" t="s">
        <v>2174</v>
      </c>
      <c r="D192" s="146" t="s">
        <v>2175</v>
      </c>
      <c r="E192" s="146" t="s">
        <v>2176</v>
      </c>
      <c r="F192" s="146" t="s">
        <v>2177</v>
      </c>
      <c r="G192" s="151" t="s">
        <v>2178</v>
      </c>
      <c r="H192" s="153"/>
      <c r="I192" s="154"/>
    </row>
    <row r="193" spans="1:9" ht="13.5" thickBot="1" x14ac:dyDescent="0.35">
      <c r="A193" s="147" t="s">
        <v>2179</v>
      </c>
      <c r="B193" s="148"/>
      <c r="C193" s="149" t="s">
        <v>2180</v>
      </c>
      <c r="D193" s="149" t="s">
        <v>2181</v>
      </c>
      <c r="E193" s="149" t="s">
        <v>2182</v>
      </c>
      <c r="F193" s="149" t="s">
        <v>2183</v>
      </c>
      <c r="G193" s="152" t="s">
        <v>2184</v>
      </c>
      <c r="H193" s="155"/>
      <c r="I193" s="156"/>
    </row>
    <row r="194" spans="1:9" ht="13.5" thickBot="1" x14ac:dyDescent="0.35">
      <c r="A194" s="144" t="s">
        <v>2185</v>
      </c>
      <c r="B194" s="145"/>
      <c r="C194" s="146" t="s">
        <v>2186</v>
      </c>
      <c r="D194" s="146" t="s">
        <v>2187</v>
      </c>
      <c r="E194" s="146" t="s">
        <v>2188</v>
      </c>
      <c r="F194" s="146" t="s">
        <v>2189</v>
      </c>
      <c r="G194" s="151" t="s">
        <v>2190</v>
      </c>
      <c r="H194" s="153"/>
      <c r="I194" s="154"/>
    </row>
    <row r="195" spans="1:9" ht="13.5" thickBot="1" x14ac:dyDescent="0.35">
      <c r="A195" s="147" t="s">
        <v>2191</v>
      </c>
      <c r="B195" s="148"/>
      <c r="C195" s="149" t="s">
        <v>2192</v>
      </c>
      <c r="D195" s="149" t="s">
        <v>2193</v>
      </c>
      <c r="E195" s="149" t="s">
        <v>2194</v>
      </c>
      <c r="F195" s="149" t="s">
        <v>2195</v>
      </c>
      <c r="G195" s="152" t="s">
        <v>2196</v>
      </c>
      <c r="H195" s="155"/>
      <c r="I195" s="156"/>
    </row>
    <row r="196" spans="1:9" ht="13.5" thickBot="1" x14ac:dyDescent="0.35">
      <c r="A196" s="144" t="s">
        <v>2197</v>
      </c>
      <c r="B196" s="145"/>
      <c r="C196" s="146" t="s">
        <v>2198</v>
      </c>
      <c r="D196" s="146" t="s">
        <v>2199</v>
      </c>
      <c r="E196" s="146" t="s">
        <v>2200</v>
      </c>
      <c r="F196" s="146" t="s">
        <v>2201</v>
      </c>
      <c r="G196" s="151" t="s">
        <v>2202</v>
      </c>
      <c r="H196" s="153"/>
      <c r="I196" s="154"/>
    </row>
    <row r="197" spans="1:9" ht="13.5" thickBot="1" x14ac:dyDescent="0.35">
      <c r="A197" s="147" t="s">
        <v>2203</v>
      </c>
      <c r="B197" s="148"/>
      <c r="C197" s="149" t="s">
        <v>2204</v>
      </c>
      <c r="D197" s="149" t="s">
        <v>2205</v>
      </c>
      <c r="E197" s="149" t="s">
        <v>2206</v>
      </c>
      <c r="F197" s="149" t="s">
        <v>2207</v>
      </c>
      <c r="G197" s="152" t="s">
        <v>2208</v>
      </c>
      <c r="H197" s="155"/>
      <c r="I197" s="156"/>
    </row>
    <row r="198" spans="1:9" ht="13.5" thickBot="1" x14ac:dyDescent="0.35">
      <c r="A198" s="144" t="s">
        <v>2209</v>
      </c>
      <c r="B198" s="145"/>
      <c r="C198" s="146" t="s">
        <v>2210</v>
      </c>
      <c r="D198" s="146" t="s">
        <v>2211</v>
      </c>
      <c r="E198" s="146" t="s">
        <v>2212</v>
      </c>
      <c r="F198" s="146" t="s">
        <v>2213</v>
      </c>
      <c r="G198" s="151" t="s">
        <v>2214</v>
      </c>
      <c r="H198" s="153"/>
      <c r="I198" s="154"/>
    </row>
    <row r="199" spans="1:9" ht="13.5" thickBot="1" x14ac:dyDescent="0.35">
      <c r="A199" s="147" t="s">
        <v>2215</v>
      </c>
      <c r="B199" s="148"/>
      <c r="C199" s="149" t="s">
        <v>2216</v>
      </c>
      <c r="D199" s="149" t="s">
        <v>2217</v>
      </c>
      <c r="E199" s="149" t="s">
        <v>2218</v>
      </c>
      <c r="F199" s="149" t="s">
        <v>2219</v>
      </c>
      <c r="G199" s="152" t="s">
        <v>2220</v>
      </c>
      <c r="H199" s="155"/>
      <c r="I199" s="156"/>
    </row>
    <row r="200" spans="1:9" ht="13.5" thickBot="1" x14ac:dyDescent="0.35">
      <c r="A200" s="144" t="s">
        <v>2221</v>
      </c>
      <c r="B200" s="145"/>
      <c r="C200" s="146" t="s">
        <v>2222</v>
      </c>
      <c r="D200" s="146" t="s">
        <v>2223</v>
      </c>
      <c r="E200" s="146" t="s">
        <v>2224</v>
      </c>
      <c r="F200" s="146" t="s">
        <v>2225</v>
      </c>
      <c r="G200" s="151" t="s">
        <v>2226</v>
      </c>
      <c r="H200" s="153"/>
      <c r="I200" s="154"/>
    </row>
    <row r="201" spans="1:9" ht="13.5" thickBot="1" x14ac:dyDescent="0.35">
      <c r="A201" s="147" t="s">
        <v>2227</v>
      </c>
      <c r="B201" s="148"/>
      <c r="C201" s="149" t="s">
        <v>2228</v>
      </c>
      <c r="D201" s="149" t="s">
        <v>2229</v>
      </c>
      <c r="E201" s="149" t="s">
        <v>2230</v>
      </c>
      <c r="F201" s="149" t="s">
        <v>2231</v>
      </c>
      <c r="G201" s="152" t="s">
        <v>2232</v>
      </c>
      <c r="H201" s="155"/>
      <c r="I201" s="156"/>
    </row>
    <row r="202" spans="1:9" ht="13.5" thickBot="1" x14ac:dyDescent="0.35">
      <c r="A202" s="144" t="s">
        <v>386</v>
      </c>
      <c r="B202" s="145" t="s">
        <v>413</v>
      </c>
      <c r="C202" s="146" t="s">
        <v>2233</v>
      </c>
      <c r="D202" s="146" t="s">
        <v>432</v>
      </c>
      <c r="E202" s="146" t="s">
        <v>451</v>
      </c>
      <c r="F202" s="146" t="s">
        <v>2234</v>
      </c>
      <c r="G202" s="151" t="s">
        <v>2235</v>
      </c>
      <c r="H202" s="153">
        <v>1</v>
      </c>
      <c r="I202" s="154" t="s">
        <v>3880</v>
      </c>
    </row>
    <row r="203" spans="1:9" ht="13.5" thickBot="1" x14ac:dyDescent="0.35">
      <c r="A203" s="147" t="s">
        <v>2236</v>
      </c>
      <c r="B203" s="148"/>
      <c r="C203" s="149" t="s">
        <v>2237</v>
      </c>
      <c r="D203" s="149" t="s">
        <v>2238</v>
      </c>
      <c r="E203" s="149" t="s">
        <v>1135</v>
      </c>
      <c r="F203" s="149" t="s">
        <v>2239</v>
      </c>
      <c r="G203" s="152" t="s">
        <v>1137</v>
      </c>
      <c r="H203" s="155"/>
      <c r="I203" s="156"/>
    </row>
    <row r="204" spans="1:9" ht="13.5" thickBot="1" x14ac:dyDescent="0.35">
      <c r="A204" s="144" t="s">
        <v>2240</v>
      </c>
      <c r="B204" s="145"/>
      <c r="C204" s="146" t="s">
        <v>2241</v>
      </c>
      <c r="D204" s="146" t="s">
        <v>2238</v>
      </c>
      <c r="E204" s="146" t="s">
        <v>2242</v>
      </c>
      <c r="F204" s="146" t="s">
        <v>2239</v>
      </c>
      <c r="G204" s="151" t="s">
        <v>2243</v>
      </c>
      <c r="H204" s="153"/>
      <c r="I204" s="154"/>
    </row>
    <row r="205" spans="1:9" ht="13.5" thickBot="1" x14ac:dyDescent="0.35">
      <c r="A205" s="147" t="s">
        <v>387</v>
      </c>
      <c r="B205" s="148" t="s">
        <v>414</v>
      </c>
      <c r="C205" s="149" t="s">
        <v>2244</v>
      </c>
      <c r="D205" s="149" t="s">
        <v>433</v>
      </c>
      <c r="E205" s="149" t="s">
        <v>452</v>
      </c>
      <c r="F205" s="149" t="s">
        <v>2245</v>
      </c>
      <c r="G205" s="152" t="s">
        <v>2246</v>
      </c>
      <c r="H205" s="155">
        <v>7</v>
      </c>
      <c r="I205" s="156" t="s">
        <v>3880</v>
      </c>
    </row>
    <row r="206" spans="1:9" ht="13.5" thickBot="1" x14ac:dyDescent="0.35">
      <c r="A206" s="144" t="s">
        <v>388</v>
      </c>
      <c r="B206" s="145" t="s">
        <v>415</v>
      </c>
      <c r="C206" s="146" t="s">
        <v>2247</v>
      </c>
      <c r="D206" s="146" t="s">
        <v>434</v>
      </c>
      <c r="E206" s="146" t="s">
        <v>453</v>
      </c>
      <c r="F206" s="146" t="s">
        <v>2248</v>
      </c>
      <c r="G206" s="151" t="s">
        <v>2249</v>
      </c>
      <c r="H206" s="153"/>
      <c r="I206" s="154" t="s">
        <v>3880</v>
      </c>
    </row>
    <row r="207" spans="1:9" ht="13.5" thickBot="1" x14ac:dyDescent="0.35">
      <c r="A207" s="147" t="s">
        <v>389</v>
      </c>
      <c r="B207" s="148" t="s">
        <v>416</v>
      </c>
      <c r="C207" s="149" t="s">
        <v>2250</v>
      </c>
      <c r="D207" s="149" t="s">
        <v>435</v>
      </c>
      <c r="E207" s="149" t="s">
        <v>454</v>
      </c>
      <c r="F207" s="149" t="s">
        <v>2251</v>
      </c>
      <c r="G207" s="152" t="s">
        <v>2252</v>
      </c>
      <c r="H207" s="155">
        <v>6</v>
      </c>
      <c r="I207" s="156" t="s">
        <v>3880</v>
      </c>
    </row>
    <row r="208" spans="1:9" ht="13.5" thickBot="1" x14ac:dyDescent="0.35">
      <c r="A208" s="144" t="s">
        <v>390</v>
      </c>
      <c r="B208" s="145" t="s">
        <v>417</v>
      </c>
      <c r="C208" s="146" t="s">
        <v>2253</v>
      </c>
      <c r="D208" s="146" t="s">
        <v>436</v>
      </c>
      <c r="E208" s="146" t="s">
        <v>455</v>
      </c>
      <c r="F208" s="146" t="s">
        <v>2254</v>
      </c>
      <c r="G208" s="151" t="s">
        <v>2255</v>
      </c>
      <c r="H208" s="153">
        <v>9</v>
      </c>
      <c r="I208" s="154" t="s">
        <v>3880</v>
      </c>
    </row>
    <row r="209" spans="1:9" ht="13.5" thickBot="1" x14ac:dyDescent="0.35">
      <c r="A209" s="147" t="s">
        <v>2256</v>
      </c>
      <c r="B209" s="148"/>
      <c r="C209" s="149" t="s">
        <v>2257</v>
      </c>
      <c r="D209" s="149" t="s">
        <v>1806</v>
      </c>
      <c r="E209" s="149" t="s">
        <v>1135</v>
      </c>
      <c r="F209" s="149" t="s">
        <v>1808</v>
      </c>
      <c r="G209" s="152" t="s">
        <v>1137</v>
      </c>
      <c r="H209" s="155"/>
      <c r="I209" s="156"/>
    </row>
    <row r="210" spans="1:9" ht="13.5" thickBot="1" x14ac:dyDescent="0.35">
      <c r="A210" s="144" t="s">
        <v>2258</v>
      </c>
      <c r="B210" s="145"/>
      <c r="C210" s="146" t="s">
        <v>2259</v>
      </c>
      <c r="D210" s="146" t="s">
        <v>1806</v>
      </c>
      <c r="E210" s="146" t="s">
        <v>2242</v>
      </c>
      <c r="F210" s="146" t="s">
        <v>1808</v>
      </c>
      <c r="G210" s="151" t="s">
        <v>2243</v>
      </c>
      <c r="H210" s="153"/>
      <c r="I210" s="154"/>
    </row>
    <row r="211" spans="1:9" ht="13.5" thickBot="1" x14ac:dyDescent="0.35">
      <c r="A211" s="147" t="s">
        <v>2260</v>
      </c>
      <c r="B211" s="148"/>
      <c r="C211" s="149" t="s">
        <v>2261</v>
      </c>
      <c r="D211" s="149" t="s">
        <v>2262</v>
      </c>
      <c r="E211" s="149" t="s">
        <v>2263</v>
      </c>
      <c r="F211" s="149" t="s">
        <v>2264</v>
      </c>
      <c r="G211" s="152" t="s">
        <v>2265</v>
      </c>
      <c r="H211" s="155"/>
      <c r="I211" s="156"/>
    </row>
    <row r="212" spans="1:9" ht="13.5" thickBot="1" x14ac:dyDescent="0.35">
      <c r="A212" s="144" t="s">
        <v>2266</v>
      </c>
      <c r="B212" s="145"/>
      <c r="C212" s="146" t="s">
        <v>2267</v>
      </c>
      <c r="D212" s="146" t="s">
        <v>2268</v>
      </c>
      <c r="E212" s="146" t="s">
        <v>2269</v>
      </c>
      <c r="F212" s="146" t="s">
        <v>2270</v>
      </c>
      <c r="G212" s="151" t="s">
        <v>2271</v>
      </c>
      <c r="H212" s="153"/>
      <c r="I212" s="154"/>
    </row>
    <row r="213" spans="1:9" ht="13.5" thickBot="1" x14ac:dyDescent="0.35">
      <c r="A213" s="147" t="s">
        <v>2272</v>
      </c>
      <c r="B213" s="148"/>
      <c r="C213" s="149" t="s">
        <v>2273</v>
      </c>
      <c r="D213" s="149" t="s">
        <v>2274</v>
      </c>
      <c r="E213" s="149" t="s">
        <v>2275</v>
      </c>
      <c r="F213" s="149" t="s">
        <v>2276</v>
      </c>
      <c r="G213" s="152" t="s">
        <v>2277</v>
      </c>
      <c r="H213" s="155"/>
      <c r="I213" s="156"/>
    </row>
    <row r="214" spans="1:9" ht="13.5" thickBot="1" x14ac:dyDescent="0.35">
      <c r="A214" s="144" t="s">
        <v>2278</v>
      </c>
      <c r="B214" s="145"/>
      <c r="C214" s="146" t="s">
        <v>2279</v>
      </c>
      <c r="D214" s="146" t="s">
        <v>2280</v>
      </c>
      <c r="E214" s="146" t="s">
        <v>2281</v>
      </c>
      <c r="F214" s="146" t="s">
        <v>1878</v>
      </c>
      <c r="G214" s="151" t="s">
        <v>2282</v>
      </c>
      <c r="H214" s="153"/>
      <c r="I214" s="154"/>
    </row>
    <row r="215" spans="1:9" ht="13.5" thickBot="1" x14ac:dyDescent="0.35">
      <c r="A215" s="147" t="s">
        <v>2283</v>
      </c>
      <c r="B215" s="148"/>
      <c r="C215" s="149" t="s">
        <v>2284</v>
      </c>
      <c r="D215" s="149" t="s">
        <v>2285</v>
      </c>
      <c r="E215" s="149" t="s">
        <v>2286</v>
      </c>
      <c r="F215" s="149" t="s">
        <v>2287</v>
      </c>
      <c r="G215" s="152" t="s">
        <v>2288</v>
      </c>
      <c r="H215" s="155"/>
      <c r="I215" s="156"/>
    </row>
    <row r="216" spans="1:9" ht="13.5" thickBot="1" x14ac:dyDescent="0.35">
      <c r="A216" s="144" t="s">
        <v>2289</v>
      </c>
      <c r="B216" s="145"/>
      <c r="C216" s="146" t="s">
        <v>2290</v>
      </c>
      <c r="D216" s="146" t="s">
        <v>2291</v>
      </c>
      <c r="E216" s="146" t="s">
        <v>2292</v>
      </c>
      <c r="F216" s="146" t="s">
        <v>2293</v>
      </c>
      <c r="G216" s="151" t="s">
        <v>2294</v>
      </c>
      <c r="H216" s="153"/>
      <c r="I216" s="154"/>
    </row>
    <row r="217" spans="1:9" ht="13.5" thickBot="1" x14ac:dyDescent="0.35">
      <c r="A217" s="147" t="s">
        <v>2295</v>
      </c>
      <c r="B217" s="148"/>
      <c r="C217" s="149" t="s">
        <v>2296</v>
      </c>
      <c r="D217" s="149" t="s">
        <v>2297</v>
      </c>
      <c r="E217" s="149" t="s">
        <v>2298</v>
      </c>
      <c r="F217" s="149" t="s">
        <v>2299</v>
      </c>
      <c r="G217" s="152" t="s">
        <v>2300</v>
      </c>
      <c r="H217" s="155"/>
      <c r="I217" s="156"/>
    </row>
    <row r="218" spans="1:9" ht="13.5" thickBot="1" x14ac:dyDescent="0.35">
      <c r="A218" s="144" t="s">
        <v>2301</v>
      </c>
      <c r="B218" s="145"/>
      <c r="C218" s="146" t="s">
        <v>2302</v>
      </c>
      <c r="D218" s="146" t="s">
        <v>2303</v>
      </c>
      <c r="E218" s="146" t="s">
        <v>2304</v>
      </c>
      <c r="F218" s="146" t="s">
        <v>2305</v>
      </c>
      <c r="G218" s="151" t="s">
        <v>2306</v>
      </c>
      <c r="H218" s="153"/>
      <c r="I218" s="154"/>
    </row>
    <row r="219" spans="1:9" ht="13.5" thickBot="1" x14ac:dyDescent="0.35">
      <c r="A219" s="147" t="s">
        <v>2307</v>
      </c>
      <c r="B219" s="148"/>
      <c r="C219" s="149" t="s">
        <v>2308</v>
      </c>
      <c r="D219" s="149" t="s">
        <v>2309</v>
      </c>
      <c r="E219" s="149" t="s">
        <v>2310</v>
      </c>
      <c r="F219" s="149" t="s">
        <v>2311</v>
      </c>
      <c r="G219" s="152" t="s">
        <v>2312</v>
      </c>
      <c r="H219" s="155"/>
      <c r="I219" s="156"/>
    </row>
    <row r="220" spans="1:9" ht="13.5" thickBot="1" x14ac:dyDescent="0.35">
      <c r="A220" s="144" t="s">
        <v>2313</v>
      </c>
      <c r="B220" s="145"/>
      <c r="C220" s="146" t="s">
        <v>2314</v>
      </c>
      <c r="D220" s="146" t="s">
        <v>2315</v>
      </c>
      <c r="E220" s="146" t="s">
        <v>2316</v>
      </c>
      <c r="F220" s="146" t="s">
        <v>2317</v>
      </c>
      <c r="G220" s="151" t="s">
        <v>2318</v>
      </c>
      <c r="H220" s="153"/>
      <c r="I220" s="154"/>
    </row>
    <row r="221" spans="1:9" ht="13.5" thickBot="1" x14ac:dyDescent="0.35">
      <c r="A221" s="147" t="s">
        <v>2319</v>
      </c>
      <c r="B221" s="148"/>
      <c r="C221" s="149" t="s">
        <v>2320</v>
      </c>
      <c r="D221" s="149" t="s">
        <v>2321</v>
      </c>
      <c r="E221" s="149" t="s">
        <v>2322</v>
      </c>
      <c r="F221" s="149" t="s">
        <v>2323</v>
      </c>
      <c r="G221" s="152" t="s">
        <v>2324</v>
      </c>
      <c r="H221" s="155"/>
      <c r="I221" s="156"/>
    </row>
    <row r="222" spans="1:9" ht="13.5" thickBot="1" x14ac:dyDescent="0.35">
      <c r="A222" s="144" t="s">
        <v>2325</v>
      </c>
      <c r="B222" s="145"/>
      <c r="C222" s="146" t="s">
        <v>2326</v>
      </c>
      <c r="D222" s="146" t="s">
        <v>2327</v>
      </c>
      <c r="E222" s="146" t="s">
        <v>2328</v>
      </c>
      <c r="F222" s="146" t="s">
        <v>2329</v>
      </c>
      <c r="G222" s="151" t="s">
        <v>2330</v>
      </c>
      <c r="H222" s="153"/>
      <c r="I222" s="154"/>
    </row>
    <row r="223" spans="1:9" ht="13.5" thickBot="1" x14ac:dyDescent="0.35">
      <c r="A223" s="147" t="s">
        <v>2331</v>
      </c>
      <c r="B223" s="148"/>
      <c r="C223" s="149" t="s">
        <v>2332</v>
      </c>
      <c r="D223" s="149" t="s">
        <v>2333</v>
      </c>
      <c r="E223" s="149" t="s">
        <v>2334</v>
      </c>
      <c r="F223" s="149" t="s">
        <v>2335</v>
      </c>
      <c r="G223" s="152" t="s">
        <v>2336</v>
      </c>
      <c r="H223" s="155"/>
      <c r="I223" s="156"/>
    </row>
    <row r="224" spans="1:9" ht="13.5" thickBot="1" x14ac:dyDescent="0.35">
      <c r="A224" s="144" t="s">
        <v>2337</v>
      </c>
      <c r="B224" s="145"/>
      <c r="C224" s="146" t="s">
        <v>2338</v>
      </c>
      <c r="D224" s="146" t="s">
        <v>2339</v>
      </c>
      <c r="E224" s="146" t="s">
        <v>2340</v>
      </c>
      <c r="F224" s="146" t="s">
        <v>2341</v>
      </c>
      <c r="G224" s="151" t="s">
        <v>2342</v>
      </c>
      <c r="H224" s="153"/>
      <c r="I224" s="154"/>
    </row>
    <row r="225" spans="1:9" ht="13.5" thickBot="1" x14ac:dyDescent="0.35">
      <c r="A225" s="147" t="s">
        <v>2343</v>
      </c>
      <c r="B225" s="148"/>
      <c r="C225" s="149" t="s">
        <v>2344</v>
      </c>
      <c r="D225" s="149" t="s">
        <v>2345</v>
      </c>
      <c r="E225" s="149" t="s">
        <v>2346</v>
      </c>
      <c r="F225" s="149" t="s">
        <v>2347</v>
      </c>
      <c r="G225" s="152" t="s">
        <v>2348</v>
      </c>
      <c r="H225" s="155"/>
      <c r="I225" s="156"/>
    </row>
    <row r="226" spans="1:9" ht="13.5" thickBot="1" x14ac:dyDescent="0.35">
      <c r="A226" s="144" t="s">
        <v>2349</v>
      </c>
      <c r="B226" s="145"/>
      <c r="C226" s="146" t="s">
        <v>2350</v>
      </c>
      <c r="D226" s="146" t="s">
        <v>2351</v>
      </c>
      <c r="E226" s="146" t="s">
        <v>2352</v>
      </c>
      <c r="F226" s="146" t="s">
        <v>2353</v>
      </c>
      <c r="G226" s="151" t="s">
        <v>2354</v>
      </c>
      <c r="H226" s="153"/>
      <c r="I226" s="154"/>
    </row>
    <row r="227" spans="1:9" ht="13.5" thickBot="1" x14ac:dyDescent="0.35">
      <c r="A227" s="147" t="s">
        <v>2355</v>
      </c>
      <c r="B227" s="148"/>
      <c r="C227" s="149" t="s">
        <v>2356</v>
      </c>
      <c r="D227" s="149" t="s">
        <v>2357</v>
      </c>
      <c r="E227" s="149" t="s">
        <v>2358</v>
      </c>
      <c r="F227" s="149" t="s">
        <v>2359</v>
      </c>
      <c r="G227" s="152" t="s">
        <v>2360</v>
      </c>
      <c r="H227" s="155"/>
      <c r="I227" s="156"/>
    </row>
    <row r="228" spans="1:9" ht="13.5" thickBot="1" x14ac:dyDescent="0.35">
      <c r="A228" s="144" t="s">
        <v>2361</v>
      </c>
      <c r="B228" s="145"/>
      <c r="C228" s="146" t="s">
        <v>2362</v>
      </c>
      <c r="D228" s="146" t="s">
        <v>2363</v>
      </c>
      <c r="E228" s="146" t="s">
        <v>2364</v>
      </c>
      <c r="F228" s="146" t="s">
        <v>2365</v>
      </c>
      <c r="G228" s="151" t="s">
        <v>2366</v>
      </c>
      <c r="H228" s="153"/>
      <c r="I228" s="154"/>
    </row>
    <row r="229" spans="1:9" ht="13.5" thickBot="1" x14ac:dyDescent="0.35">
      <c r="A229" s="147" t="s">
        <v>2367</v>
      </c>
      <c r="B229" s="148"/>
      <c r="C229" s="149" t="s">
        <v>2368</v>
      </c>
      <c r="D229" s="149" t="s">
        <v>2369</v>
      </c>
      <c r="E229" s="149" t="s">
        <v>2370</v>
      </c>
      <c r="F229" s="149" t="s">
        <v>2371</v>
      </c>
      <c r="G229" s="152" t="s">
        <v>2372</v>
      </c>
      <c r="H229" s="155"/>
      <c r="I229" s="156"/>
    </row>
    <row r="230" spans="1:9" ht="13.5" thickBot="1" x14ac:dyDescent="0.35">
      <c r="A230" s="144" t="s">
        <v>2373</v>
      </c>
      <c r="B230" s="145"/>
      <c r="C230" s="146" t="s">
        <v>2374</v>
      </c>
      <c r="D230" s="146" t="s">
        <v>2375</v>
      </c>
      <c r="E230" s="146" t="s">
        <v>2376</v>
      </c>
      <c r="F230" s="146" t="s">
        <v>2377</v>
      </c>
      <c r="G230" s="151" t="s">
        <v>2378</v>
      </c>
      <c r="H230" s="153"/>
      <c r="I230" s="154"/>
    </row>
    <row r="231" spans="1:9" ht="13.5" thickBot="1" x14ac:dyDescent="0.35">
      <c r="A231" s="147" t="s">
        <v>2379</v>
      </c>
      <c r="B231" s="148"/>
      <c r="C231" s="149" t="s">
        <v>2380</v>
      </c>
      <c r="D231" s="149" t="s">
        <v>2381</v>
      </c>
      <c r="E231" s="149" t="s">
        <v>2382</v>
      </c>
      <c r="F231" s="149" t="s">
        <v>2383</v>
      </c>
      <c r="G231" s="152" t="s">
        <v>2384</v>
      </c>
      <c r="H231" s="155"/>
      <c r="I231" s="156"/>
    </row>
    <row r="232" spans="1:9" ht="13.5" thickBot="1" x14ac:dyDescent="0.35">
      <c r="A232" s="144" t="s">
        <v>2385</v>
      </c>
      <c r="B232" s="145"/>
      <c r="C232" s="146" t="s">
        <v>2386</v>
      </c>
      <c r="D232" s="146" t="s">
        <v>2387</v>
      </c>
      <c r="E232" s="146" t="s">
        <v>2388</v>
      </c>
      <c r="F232" s="146" t="s">
        <v>2389</v>
      </c>
      <c r="G232" s="151" t="s">
        <v>2390</v>
      </c>
      <c r="H232" s="153"/>
      <c r="I232" s="154"/>
    </row>
    <row r="233" spans="1:9" ht="13.5" thickBot="1" x14ac:dyDescent="0.35">
      <c r="A233" s="147" t="s">
        <v>2391</v>
      </c>
      <c r="B233" s="148"/>
      <c r="C233" s="149" t="s">
        <v>2392</v>
      </c>
      <c r="D233" s="149" t="s">
        <v>2393</v>
      </c>
      <c r="E233" s="149" t="s">
        <v>2394</v>
      </c>
      <c r="F233" s="149" t="s">
        <v>2323</v>
      </c>
      <c r="G233" s="152" t="s">
        <v>2395</v>
      </c>
      <c r="H233" s="155"/>
      <c r="I233" s="156"/>
    </row>
    <row r="234" spans="1:9" ht="13.5" thickBot="1" x14ac:dyDescent="0.35">
      <c r="A234" s="144" t="s">
        <v>2396</v>
      </c>
      <c r="B234" s="145"/>
      <c r="C234" s="146" t="s">
        <v>2397</v>
      </c>
      <c r="D234" s="146" t="s">
        <v>2398</v>
      </c>
      <c r="E234" s="146" t="s">
        <v>2399</v>
      </c>
      <c r="F234" s="146" t="s">
        <v>2400</v>
      </c>
      <c r="G234" s="151" t="s">
        <v>2401</v>
      </c>
      <c r="H234" s="153"/>
      <c r="I234" s="154"/>
    </row>
    <row r="235" spans="1:9" ht="13.5" thickBot="1" x14ac:dyDescent="0.35">
      <c r="A235" s="147" t="s">
        <v>2402</v>
      </c>
      <c r="B235" s="148"/>
      <c r="C235" s="149" t="s">
        <v>2403</v>
      </c>
      <c r="D235" s="149" t="s">
        <v>2404</v>
      </c>
      <c r="E235" s="149" t="s">
        <v>2405</v>
      </c>
      <c r="F235" s="149" t="s">
        <v>2406</v>
      </c>
      <c r="G235" s="152" t="s">
        <v>2407</v>
      </c>
      <c r="H235" s="155"/>
      <c r="I235" s="156"/>
    </row>
    <row r="236" spans="1:9" ht="13.5" thickBot="1" x14ac:dyDescent="0.35">
      <c r="A236" s="144" t="s">
        <v>2408</v>
      </c>
      <c r="B236" s="145"/>
      <c r="C236" s="146" t="s">
        <v>2409</v>
      </c>
      <c r="D236" s="146" t="s">
        <v>2410</v>
      </c>
      <c r="E236" s="146" t="s">
        <v>2411</v>
      </c>
      <c r="F236" s="146" t="s">
        <v>2412</v>
      </c>
      <c r="G236" s="151" t="s">
        <v>2413</v>
      </c>
      <c r="H236" s="153"/>
      <c r="I236" s="154"/>
    </row>
    <row r="237" spans="1:9" ht="13.5" thickBot="1" x14ac:dyDescent="0.35">
      <c r="A237" s="147" t="s">
        <v>2414</v>
      </c>
      <c r="B237" s="148"/>
      <c r="C237" s="149" t="s">
        <v>2415</v>
      </c>
      <c r="D237" s="149" t="s">
        <v>2416</v>
      </c>
      <c r="E237" s="149" t="s">
        <v>2417</v>
      </c>
      <c r="F237" s="149" t="s">
        <v>2418</v>
      </c>
      <c r="G237" s="152" t="s">
        <v>2419</v>
      </c>
      <c r="H237" s="155"/>
      <c r="I237" s="156"/>
    </row>
    <row r="238" spans="1:9" ht="13.5" thickBot="1" x14ac:dyDescent="0.35">
      <c r="A238" s="144" t="s">
        <v>2420</v>
      </c>
      <c r="B238" s="145"/>
      <c r="C238" s="146" t="s">
        <v>2421</v>
      </c>
      <c r="D238" s="146" t="s">
        <v>2422</v>
      </c>
      <c r="E238" s="146" t="s">
        <v>2423</v>
      </c>
      <c r="F238" s="146" t="s">
        <v>2424</v>
      </c>
      <c r="G238" s="151" t="s">
        <v>2425</v>
      </c>
      <c r="H238" s="153"/>
      <c r="I238" s="154"/>
    </row>
    <row r="239" spans="1:9" ht="13.5" thickBot="1" x14ac:dyDescent="0.35">
      <c r="A239" s="147" t="s">
        <v>2426</v>
      </c>
      <c r="B239" s="148"/>
      <c r="C239" s="149" t="s">
        <v>2427</v>
      </c>
      <c r="D239" s="149" t="s">
        <v>2428</v>
      </c>
      <c r="E239" s="149" t="s">
        <v>2429</v>
      </c>
      <c r="F239" s="149" t="s">
        <v>2430</v>
      </c>
      <c r="G239" s="152" t="s">
        <v>2431</v>
      </c>
      <c r="H239" s="155"/>
      <c r="I239" s="156"/>
    </row>
    <row r="240" spans="1:9" ht="13.5" thickBot="1" x14ac:dyDescent="0.35">
      <c r="A240" s="144" t="s">
        <v>2432</v>
      </c>
      <c r="B240" s="145"/>
      <c r="C240" s="146" t="s">
        <v>2433</v>
      </c>
      <c r="D240" s="146" t="s">
        <v>2434</v>
      </c>
      <c r="E240" s="146" t="s">
        <v>2435</v>
      </c>
      <c r="F240" s="146" t="s">
        <v>2436</v>
      </c>
      <c r="G240" s="151" t="s">
        <v>2437</v>
      </c>
      <c r="H240" s="153"/>
      <c r="I240" s="154"/>
    </row>
    <row r="241" spans="1:9" ht="13.5" thickBot="1" x14ac:dyDescent="0.35">
      <c r="A241" s="147" t="s">
        <v>2438</v>
      </c>
      <c r="B241" s="148"/>
      <c r="C241" s="149" t="s">
        <v>2439</v>
      </c>
      <c r="D241" s="149" t="s">
        <v>2440</v>
      </c>
      <c r="E241" s="149" t="s">
        <v>2441</v>
      </c>
      <c r="F241" s="149" t="s">
        <v>2442</v>
      </c>
      <c r="G241" s="152" t="s">
        <v>2443</v>
      </c>
      <c r="H241" s="155"/>
      <c r="I241" s="156"/>
    </row>
    <row r="242" spans="1:9" ht="13.5" thickBot="1" x14ac:dyDescent="0.35">
      <c r="A242" s="144" t="s">
        <v>2444</v>
      </c>
      <c r="B242" s="145"/>
      <c r="C242" s="146" t="s">
        <v>2445</v>
      </c>
      <c r="D242" s="146" t="s">
        <v>2446</v>
      </c>
      <c r="E242" s="146" t="s">
        <v>2447</v>
      </c>
      <c r="F242" s="146" t="s">
        <v>2448</v>
      </c>
      <c r="G242" s="151" t="s">
        <v>2449</v>
      </c>
      <c r="H242" s="153"/>
      <c r="I242" s="154"/>
    </row>
    <row r="243" spans="1:9" ht="13.5" thickBot="1" x14ac:dyDescent="0.35">
      <c r="A243" s="147" t="s">
        <v>2450</v>
      </c>
      <c r="B243" s="148"/>
      <c r="C243" s="149" t="s">
        <v>2451</v>
      </c>
      <c r="D243" s="149" t="s">
        <v>2452</v>
      </c>
      <c r="E243" s="149" t="s">
        <v>2453</v>
      </c>
      <c r="F243" s="149" t="s">
        <v>2454</v>
      </c>
      <c r="G243" s="152" t="s">
        <v>2455</v>
      </c>
      <c r="H243" s="155"/>
      <c r="I243" s="156"/>
    </row>
    <row r="244" spans="1:9" ht="13.5" thickBot="1" x14ac:dyDescent="0.35">
      <c r="A244" s="144" t="s">
        <v>2456</v>
      </c>
      <c r="B244" s="145"/>
      <c r="C244" s="146" t="s">
        <v>2457</v>
      </c>
      <c r="D244" s="146" t="s">
        <v>2458</v>
      </c>
      <c r="E244" s="146" t="s">
        <v>2459</v>
      </c>
      <c r="F244" s="146" t="s">
        <v>2460</v>
      </c>
      <c r="G244" s="151" t="s">
        <v>2461</v>
      </c>
      <c r="H244" s="153"/>
      <c r="I244" s="154"/>
    </row>
    <row r="245" spans="1:9" ht="13.5" thickBot="1" x14ac:dyDescent="0.35">
      <c r="A245" s="147" t="s">
        <v>2462</v>
      </c>
      <c r="B245" s="148"/>
      <c r="C245" s="149" t="s">
        <v>2463</v>
      </c>
      <c r="D245" s="149" t="s">
        <v>2464</v>
      </c>
      <c r="E245" s="149" t="s">
        <v>2465</v>
      </c>
      <c r="F245" s="149" t="s">
        <v>2466</v>
      </c>
      <c r="G245" s="152" t="s">
        <v>2467</v>
      </c>
      <c r="H245" s="155"/>
      <c r="I245" s="156"/>
    </row>
    <row r="246" spans="1:9" ht="13.5" thickBot="1" x14ac:dyDescent="0.35">
      <c r="A246" s="144" t="s">
        <v>2468</v>
      </c>
      <c r="B246" s="145"/>
      <c r="C246" s="146" t="s">
        <v>2469</v>
      </c>
      <c r="D246" s="146" t="s">
        <v>2470</v>
      </c>
      <c r="E246" s="146" t="s">
        <v>2471</v>
      </c>
      <c r="F246" s="146" t="s">
        <v>1647</v>
      </c>
      <c r="G246" s="151" t="s">
        <v>2472</v>
      </c>
      <c r="H246" s="153"/>
      <c r="I246" s="154"/>
    </row>
    <row r="247" spans="1:9" ht="13.5" thickBot="1" x14ac:dyDescent="0.35">
      <c r="A247" s="147" t="s">
        <v>2473</v>
      </c>
      <c r="B247" s="148"/>
      <c r="C247" s="149" t="s">
        <v>2474</v>
      </c>
      <c r="D247" s="149" t="s">
        <v>2475</v>
      </c>
      <c r="E247" s="149" t="s">
        <v>2476</v>
      </c>
      <c r="F247" s="149" t="s">
        <v>2477</v>
      </c>
      <c r="G247" s="152" t="s">
        <v>2478</v>
      </c>
      <c r="H247" s="155"/>
      <c r="I247" s="156"/>
    </row>
    <row r="248" spans="1:9" ht="13.5" thickBot="1" x14ac:dyDescent="0.35">
      <c r="A248" s="144" t="s">
        <v>2479</v>
      </c>
      <c r="B248" s="145"/>
      <c r="C248" s="146" t="s">
        <v>2480</v>
      </c>
      <c r="D248" s="146" t="s">
        <v>2481</v>
      </c>
      <c r="E248" s="146" t="s">
        <v>2482</v>
      </c>
      <c r="F248" s="146" t="s">
        <v>2483</v>
      </c>
      <c r="G248" s="151" t="s">
        <v>2484</v>
      </c>
      <c r="H248" s="153"/>
      <c r="I248" s="154"/>
    </row>
    <row r="249" spans="1:9" ht="13.5" thickBot="1" x14ac:dyDescent="0.35">
      <c r="A249" s="147" t="s">
        <v>2485</v>
      </c>
      <c r="B249" s="148"/>
      <c r="C249" s="149" t="s">
        <v>2486</v>
      </c>
      <c r="D249" s="149" t="s">
        <v>2487</v>
      </c>
      <c r="E249" s="149" t="s">
        <v>2488</v>
      </c>
      <c r="F249" s="149" t="s">
        <v>2489</v>
      </c>
      <c r="G249" s="152" t="s">
        <v>2490</v>
      </c>
      <c r="H249" s="155"/>
      <c r="I249" s="156"/>
    </row>
    <row r="250" spans="1:9" ht="13.5" thickBot="1" x14ac:dyDescent="0.35">
      <c r="A250" s="144" t="s">
        <v>2491</v>
      </c>
      <c r="B250" s="145"/>
      <c r="C250" s="146" t="s">
        <v>2492</v>
      </c>
      <c r="D250" s="146" t="s">
        <v>2493</v>
      </c>
      <c r="E250" s="146" t="s">
        <v>2494</v>
      </c>
      <c r="F250" s="146" t="s">
        <v>2495</v>
      </c>
      <c r="G250" s="151" t="s">
        <v>2496</v>
      </c>
      <c r="H250" s="153"/>
      <c r="I250" s="154"/>
    </row>
    <row r="251" spans="1:9" ht="13.5" thickBot="1" x14ac:dyDescent="0.35">
      <c r="A251" s="147" t="s">
        <v>2497</v>
      </c>
      <c r="B251" s="148"/>
      <c r="C251" s="149" t="s">
        <v>2498</v>
      </c>
      <c r="D251" s="149" t="s">
        <v>2499</v>
      </c>
      <c r="E251" s="149" t="s">
        <v>2500</v>
      </c>
      <c r="F251" s="149" t="s">
        <v>2501</v>
      </c>
      <c r="G251" s="152" t="s">
        <v>2502</v>
      </c>
      <c r="H251" s="155"/>
      <c r="I251" s="156"/>
    </row>
    <row r="252" spans="1:9" ht="13.5" thickBot="1" x14ac:dyDescent="0.35">
      <c r="A252" s="144" t="s">
        <v>2503</v>
      </c>
      <c r="B252" s="145"/>
      <c r="C252" s="146" t="s">
        <v>2504</v>
      </c>
      <c r="D252" s="146" t="s">
        <v>2505</v>
      </c>
      <c r="E252" s="146" t="s">
        <v>2506</v>
      </c>
      <c r="F252" s="146" t="s">
        <v>2507</v>
      </c>
      <c r="G252" s="151" t="s">
        <v>2508</v>
      </c>
      <c r="H252" s="153"/>
      <c r="I252" s="154"/>
    </row>
    <row r="253" spans="1:9" ht="13.5" thickBot="1" x14ac:dyDescent="0.35">
      <c r="A253" s="147" t="s">
        <v>2509</v>
      </c>
      <c r="B253" s="148"/>
      <c r="C253" s="149" t="s">
        <v>2510</v>
      </c>
      <c r="D253" s="149" t="s">
        <v>2077</v>
      </c>
      <c r="E253" s="149" t="s">
        <v>2511</v>
      </c>
      <c r="F253" s="149" t="s">
        <v>2079</v>
      </c>
      <c r="G253" s="152" t="s">
        <v>2512</v>
      </c>
      <c r="H253" s="155"/>
      <c r="I253" s="156"/>
    </row>
    <row r="254" spans="1:9" ht="13.5" thickBot="1" x14ac:dyDescent="0.35">
      <c r="A254" s="144" t="s">
        <v>2513</v>
      </c>
      <c r="B254" s="145"/>
      <c r="C254" s="146" t="s">
        <v>2514</v>
      </c>
      <c r="D254" s="146" t="s">
        <v>2515</v>
      </c>
      <c r="E254" s="146" t="s">
        <v>2516</v>
      </c>
      <c r="F254" s="146" t="s">
        <v>2517</v>
      </c>
      <c r="G254" s="151" t="s">
        <v>2518</v>
      </c>
      <c r="H254" s="153"/>
      <c r="I254" s="154"/>
    </row>
    <row r="255" spans="1:9" ht="13.5" thickBot="1" x14ac:dyDescent="0.35">
      <c r="A255" s="147" t="s">
        <v>2519</v>
      </c>
      <c r="B255" s="148" t="s">
        <v>2520</v>
      </c>
      <c r="C255" s="149" t="s">
        <v>2521</v>
      </c>
      <c r="D255" s="149" t="s">
        <v>2522</v>
      </c>
      <c r="E255" s="149" t="s">
        <v>2523</v>
      </c>
      <c r="F255" s="149" t="s">
        <v>2524</v>
      </c>
      <c r="G255" s="152" t="s">
        <v>2525</v>
      </c>
      <c r="H255" s="155"/>
      <c r="I255" s="156"/>
    </row>
    <row r="256" spans="1:9" ht="13.5" thickBot="1" x14ac:dyDescent="0.35">
      <c r="A256" s="144" t="s">
        <v>2526</v>
      </c>
      <c r="B256" s="145" t="s">
        <v>2527</v>
      </c>
      <c r="C256" s="146" t="s">
        <v>2528</v>
      </c>
      <c r="D256" s="146" t="s">
        <v>2529</v>
      </c>
      <c r="E256" s="146" t="s">
        <v>2530</v>
      </c>
      <c r="F256" s="146" t="s">
        <v>2531</v>
      </c>
      <c r="G256" s="151" t="s">
        <v>2532</v>
      </c>
      <c r="H256" s="153"/>
      <c r="I256" s="154"/>
    </row>
    <row r="257" spans="1:9" ht="13.5" thickBot="1" x14ac:dyDescent="0.35">
      <c r="A257" s="147" t="s">
        <v>2533</v>
      </c>
      <c r="B257" s="148" t="s">
        <v>2534</v>
      </c>
      <c r="C257" s="149" t="s">
        <v>2535</v>
      </c>
      <c r="D257" s="149" t="s">
        <v>2536</v>
      </c>
      <c r="E257" s="149" t="s">
        <v>2537</v>
      </c>
      <c r="F257" s="149" t="s">
        <v>2538</v>
      </c>
      <c r="G257" s="152" t="s">
        <v>2539</v>
      </c>
      <c r="H257" s="155"/>
      <c r="I257" s="156"/>
    </row>
    <row r="258" spans="1:9" ht="13.5" thickBot="1" x14ac:dyDescent="0.35">
      <c r="A258" s="144" t="s">
        <v>2540</v>
      </c>
      <c r="B258" s="145"/>
      <c r="C258" s="146" t="s">
        <v>2541</v>
      </c>
      <c r="D258" s="146" t="s">
        <v>2542</v>
      </c>
      <c r="E258" s="146" t="s">
        <v>2543</v>
      </c>
      <c r="F258" s="146" t="s">
        <v>2544</v>
      </c>
      <c r="G258" s="151" t="s">
        <v>2545</v>
      </c>
      <c r="H258" s="153"/>
      <c r="I258" s="154"/>
    </row>
    <row r="259" spans="1:9" ht="13.5" thickBot="1" x14ac:dyDescent="0.35">
      <c r="A259" s="147" t="s">
        <v>2546</v>
      </c>
      <c r="B259" s="148"/>
      <c r="C259" s="149" t="s">
        <v>2547</v>
      </c>
      <c r="D259" s="149" t="s">
        <v>2548</v>
      </c>
      <c r="E259" s="149" t="s">
        <v>2549</v>
      </c>
      <c r="F259" s="149" t="s">
        <v>2550</v>
      </c>
      <c r="G259" s="152" t="s">
        <v>2551</v>
      </c>
      <c r="H259" s="155"/>
      <c r="I259" s="156"/>
    </row>
    <row r="260" spans="1:9" ht="13.5" thickBot="1" x14ac:dyDescent="0.35">
      <c r="A260" s="144" t="s">
        <v>2552</v>
      </c>
      <c r="B260" s="145"/>
      <c r="C260" s="146" t="s">
        <v>2553</v>
      </c>
      <c r="D260" s="146" t="s">
        <v>2554</v>
      </c>
      <c r="E260" s="146" t="s">
        <v>2555</v>
      </c>
      <c r="F260" s="146" t="s">
        <v>2556</v>
      </c>
      <c r="G260" s="151" t="s">
        <v>2557</v>
      </c>
      <c r="H260" s="153"/>
      <c r="I260" s="154"/>
    </row>
    <row r="261" spans="1:9" ht="13.5" thickBot="1" x14ac:dyDescent="0.35">
      <c r="A261" s="147" t="s">
        <v>2558</v>
      </c>
      <c r="B261" s="148"/>
      <c r="C261" s="149" t="s">
        <v>2559</v>
      </c>
      <c r="D261" s="149" t="s">
        <v>2560</v>
      </c>
      <c r="E261" s="149" t="s">
        <v>2561</v>
      </c>
      <c r="F261" s="149" t="s">
        <v>2562</v>
      </c>
      <c r="G261" s="152" t="s">
        <v>2563</v>
      </c>
      <c r="H261" s="155"/>
      <c r="I261" s="156"/>
    </row>
    <row r="262" spans="1:9" ht="13.5" thickBot="1" x14ac:dyDescent="0.35">
      <c r="A262" s="144" t="s">
        <v>2564</v>
      </c>
      <c r="B262" s="145"/>
      <c r="C262" s="146" t="s">
        <v>2565</v>
      </c>
      <c r="D262" s="146" t="s">
        <v>2566</v>
      </c>
      <c r="E262" s="146" t="s">
        <v>2567</v>
      </c>
      <c r="F262" s="146" t="s">
        <v>2568</v>
      </c>
      <c r="G262" s="151" t="s">
        <v>2569</v>
      </c>
      <c r="H262" s="153"/>
      <c r="I262" s="154"/>
    </row>
    <row r="263" spans="1:9" ht="13.5" thickBot="1" x14ac:dyDescent="0.35">
      <c r="A263" s="147" t="s">
        <v>2570</v>
      </c>
      <c r="B263" s="148"/>
      <c r="C263" s="149" t="s">
        <v>2571</v>
      </c>
      <c r="D263" s="149" t="s">
        <v>2572</v>
      </c>
      <c r="E263" s="149" t="s">
        <v>2573</v>
      </c>
      <c r="F263" s="149" t="s">
        <v>2574</v>
      </c>
      <c r="G263" s="152" t="s">
        <v>2575</v>
      </c>
      <c r="H263" s="155"/>
      <c r="I263" s="156"/>
    </row>
    <row r="264" spans="1:9" ht="13.5" thickBot="1" x14ac:dyDescent="0.35">
      <c r="A264" s="144" t="s">
        <v>2576</v>
      </c>
      <c r="B264" s="145"/>
      <c r="C264" s="146" t="s">
        <v>2577</v>
      </c>
      <c r="D264" s="146" t="s">
        <v>2578</v>
      </c>
      <c r="E264" s="146" t="s">
        <v>2579</v>
      </c>
      <c r="F264" s="146" t="s">
        <v>2580</v>
      </c>
      <c r="G264" s="151" t="s">
        <v>2581</v>
      </c>
      <c r="H264" s="153"/>
      <c r="I264" s="154"/>
    </row>
    <row r="265" spans="1:9" ht="13.5" thickBot="1" x14ac:dyDescent="0.35">
      <c r="A265" s="147" t="s">
        <v>2582</v>
      </c>
      <c r="B265" s="148"/>
      <c r="C265" s="149" t="s">
        <v>2583</v>
      </c>
      <c r="D265" s="149" t="s">
        <v>2584</v>
      </c>
      <c r="E265" s="149" t="s">
        <v>2038</v>
      </c>
      <c r="F265" s="149" t="s">
        <v>2585</v>
      </c>
      <c r="G265" s="152" t="s">
        <v>2039</v>
      </c>
      <c r="H265" s="155"/>
      <c r="I265" s="156"/>
    </row>
    <row r="266" spans="1:9" ht="13.5" thickBot="1" x14ac:dyDescent="0.35">
      <c r="A266" s="144" t="s">
        <v>2586</v>
      </c>
      <c r="B266" s="145"/>
      <c r="C266" s="146" t="s">
        <v>2587</v>
      </c>
      <c r="D266" s="146" t="s">
        <v>2588</v>
      </c>
      <c r="E266" s="146" t="s">
        <v>2589</v>
      </c>
      <c r="F266" s="146" t="s">
        <v>2590</v>
      </c>
      <c r="G266" s="151" t="s">
        <v>2591</v>
      </c>
      <c r="H266" s="153"/>
      <c r="I266" s="154"/>
    </row>
    <row r="267" spans="1:9" ht="13.5" thickBot="1" x14ac:dyDescent="0.35">
      <c r="A267" s="147" t="s">
        <v>2592</v>
      </c>
      <c r="B267" s="148"/>
      <c r="C267" s="149" t="s">
        <v>2593</v>
      </c>
      <c r="D267" s="149" t="s">
        <v>2594</v>
      </c>
      <c r="E267" s="149" t="s">
        <v>1708</v>
      </c>
      <c r="F267" s="149" t="s">
        <v>2595</v>
      </c>
      <c r="G267" s="152" t="s">
        <v>1710</v>
      </c>
      <c r="H267" s="155"/>
      <c r="I267" s="156"/>
    </row>
    <row r="268" spans="1:9" ht="13.5" thickBot="1" x14ac:dyDescent="0.35">
      <c r="A268" s="144" t="s">
        <v>2596</v>
      </c>
      <c r="B268" s="145"/>
      <c r="C268" s="146" t="s">
        <v>2597</v>
      </c>
      <c r="D268" s="146" t="s">
        <v>2598</v>
      </c>
      <c r="E268" s="146" t="s">
        <v>1708</v>
      </c>
      <c r="F268" s="146" t="s">
        <v>2599</v>
      </c>
      <c r="G268" s="151" t="s">
        <v>1710</v>
      </c>
      <c r="H268" s="153"/>
      <c r="I268" s="154"/>
    </row>
    <row r="269" spans="1:9" ht="13.5" thickBot="1" x14ac:dyDescent="0.35">
      <c r="A269" s="147" t="s">
        <v>2600</v>
      </c>
      <c r="B269" s="148"/>
      <c r="C269" s="149" t="s">
        <v>2601</v>
      </c>
      <c r="D269" s="149" t="s">
        <v>2602</v>
      </c>
      <c r="E269" s="149" t="s">
        <v>2603</v>
      </c>
      <c r="F269" s="149" t="s">
        <v>2604</v>
      </c>
      <c r="G269" s="152" t="s">
        <v>2605</v>
      </c>
      <c r="H269" s="155"/>
      <c r="I269" s="156"/>
    </row>
    <row r="270" spans="1:9" ht="13.5" thickBot="1" x14ac:dyDescent="0.35">
      <c r="A270" s="144" t="s">
        <v>2606</v>
      </c>
      <c r="B270" s="145"/>
      <c r="C270" s="146" t="s">
        <v>2607</v>
      </c>
      <c r="D270" s="146" t="s">
        <v>2608</v>
      </c>
      <c r="E270" s="146" t="s">
        <v>2609</v>
      </c>
      <c r="F270" s="146" t="s">
        <v>2610</v>
      </c>
      <c r="G270" s="151" t="s">
        <v>2611</v>
      </c>
      <c r="H270" s="153"/>
      <c r="I270" s="154"/>
    </row>
    <row r="271" spans="1:9" ht="13.5" thickBot="1" x14ac:dyDescent="0.35">
      <c r="A271" s="147" t="s">
        <v>2612</v>
      </c>
      <c r="B271" s="148"/>
      <c r="C271" s="149" t="s">
        <v>2613</v>
      </c>
      <c r="D271" s="149" t="s">
        <v>2614</v>
      </c>
      <c r="E271" s="149" t="s">
        <v>2615</v>
      </c>
      <c r="F271" s="149" t="s">
        <v>2616</v>
      </c>
      <c r="G271" s="152" t="s">
        <v>2617</v>
      </c>
      <c r="H271" s="155"/>
      <c r="I271" s="156"/>
    </row>
    <row r="272" spans="1:9" ht="13.5" thickBot="1" x14ac:dyDescent="0.35">
      <c r="A272" s="144" t="s">
        <v>2618</v>
      </c>
      <c r="B272" s="145"/>
      <c r="C272" s="146" t="s">
        <v>2619</v>
      </c>
      <c r="D272" s="146" t="s">
        <v>2620</v>
      </c>
      <c r="E272" s="146" t="s">
        <v>1788</v>
      </c>
      <c r="F272" s="146" t="s">
        <v>1554</v>
      </c>
      <c r="G272" s="151" t="s">
        <v>1789</v>
      </c>
      <c r="H272" s="153"/>
      <c r="I272" s="154"/>
    </row>
    <row r="273" spans="1:9" ht="13.5" thickBot="1" x14ac:dyDescent="0.35">
      <c r="A273" s="147" t="s">
        <v>2621</v>
      </c>
      <c r="B273" s="148"/>
      <c r="C273" s="149" t="s">
        <v>2622</v>
      </c>
      <c r="D273" s="149" t="s">
        <v>2623</v>
      </c>
      <c r="E273" s="149" t="s">
        <v>2624</v>
      </c>
      <c r="F273" s="149" t="s">
        <v>2625</v>
      </c>
      <c r="G273" s="152" t="s">
        <v>2626</v>
      </c>
      <c r="H273" s="155"/>
      <c r="I273" s="156"/>
    </row>
    <row r="274" spans="1:9" ht="13.5" thickBot="1" x14ac:dyDescent="0.35">
      <c r="A274" s="144" t="s">
        <v>2627</v>
      </c>
      <c r="B274" s="145"/>
      <c r="C274" s="146" t="s">
        <v>2628</v>
      </c>
      <c r="D274" s="146" t="s">
        <v>2629</v>
      </c>
      <c r="E274" s="146" t="s">
        <v>2630</v>
      </c>
      <c r="F274" s="146" t="s">
        <v>2631</v>
      </c>
      <c r="G274" s="151" t="s">
        <v>2632</v>
      </c>
      <c r="H274" s="153"/>
      <c r="I274" s="154"/>
    </row>
    <row r="275" spans="1:9" ht="13.5" thickBot="1" x14ac:dyDescent="0.35">
      <c r="A275" s="147" t="s">
        <v>391</v>
      </c>
      <c r="B275" s="148" t="s">
        <v>418</v>
      </c>
      <c r="C275" s="149" t="s">
        <v>2633</v>
      </c>
      <c r="D275" s="149" t="s">
        <v>437</v>
      </c>
      <c r="E275" s="149" t="s">
        <v>456</v>
      </c>
      <c r="F275" s="149" t="s">
        <v>2634</v>
      </c>
      <c r="G275" s="152" t="s">
        <v>2635</v>
      </c>
      <c r="H275" s="155">
        <v>8</v>
      </c>
      <c r="I275" s="156"/>
    </row>
    <row r="276" spans="1:9" ht="13.5" thickBot="1" x14ac:dyDescent="0.35">
      <c r="A276" s="144" t="s">
        <v>2636</v>
      </c>
      <c r="B276" s="145"/>
      <c r="C276" s="146" t="s">
        <v>2637</v>
      </c>
      <c r="D276" s="146" t="s">
        <v>2638</v>
      </c>
      <c r="E276" s="146" t="s">
        <v>2639</v>
      </c>
      <c r="F276" s="146" t="s">
        <v>2640</v>
      </c>
      <c r="G276" s="151" t="s">
        <v>2641</v>
      </c>
      <c r="H276" s="153"/>
      <c r="I276" s="154"/>
    </row>
    <row r="277" spans="1:9" ht="13.5" thickBot="1" x14ac:dyDescent="0.35">
      <c r="A277" s="147" t="s">
        <v>2642</v>
      </c>
      <c r="B277" s="148"/>
      <c r="C277" s="149" t="s">
        <v>2643</v>
      </c>
      <c r="D277" s="149" t="s">
        <v>2644</v>
      </c>
      <c r="E277" s="149" t="s">
        <v>2645</v>
      </c>
      <c r="F277" s="149" t="s">
        <v>2646</v>
      </c>
      <c r="G277" s="152" t="s">
        <v>2647</v>
      </c>
      <c r="H277" s="155"/>
      <c r="I277" s="156"/>
    </row>
    <row r="278" spans="1:9" ht="13.5" thickBot="1" x14ac:dyDescent="0.35">
      <c r="A278" s="144" t="s">
        <v>2648</v>
      </c>
      <c r="B278" s="145" t="s">
        <v>2649</v>
      </c>
      <c r="C278" s="146" t="s">
        <v>2650</v>
      </c>
      <c r="D278" s="146" t="s">
        <v>2651</v>
      </c>
      <c r="E278" s="146" t="s">
        <v>2652</v>
      </c>
      <c r="F278" s="146" t="s">
        <v>2653</v>
      </c>
      <c r="G278" s="151" t="s">
        <v>2654</v>
      </c>
      <c r="H278" s="153"/>
      <c r="I278" s="154"/>
    </row>
    <row r="279" spans="1:9" ht="13.5" thickBot="1" x14ac:dyDescent="0.35">
      <c r="A279" s="147" t="s">
        <v>2655</v>
      </c>
      <c r="B279" s="148"/>
      <c r="C279" s="149" t="s">
        <v>2656</v>
      </c>
      <c r="D279" s="149" t="s">
        <v>2657</v>
      </c>
      <c r="E279" s="149" t="s">
        <v>2658</v>
      </c>
      <c r="F279" s="149" t="s">
        <v>2659</v>
      </c>
      <c r="G279" s="152" t="s">
        <v>2660</v>
      </c>
      <c r="H279" s="155"/>
      <c r="I279" s="156"/>
    </row>
    <row r="280" spans="1:9" ht="13.5" thickBot="1" x14ac:dyDescent="0.35">
      <c r="A280" s="144" t="s">
        <v>2661</v>
      </c>
      <c r="B280" s="145"/>
      <c r="C280" s="146" t="s">
        <v>2662</v>
      </c>
      <c r="D280" s="146" t="s">
        <v>2663</v>
      </c>
      <c r="E280" s="146" t="s">
        <v>2664</v>
      </c>
      <c r="F280" s="146" t="s">
        <v>2665</v>
      </c>
      <c r="G280" s="151" t="s">
        <v>2666</v>
      </c>
      <c r="H280" s="153"/>
      <c r="I280" s="154"/>
    </row>
    <row r="281" spans="1:9" ht="13.5" thickBot="1" x14ac:dyDescent="0.35">
      <c r="A281" s="147" t="s">
        <v>2667</v>
      </c>
      <c r="B281" s="148" t="s">
        <v>2668</v>
      </c>
      <c r="C281" s="149" t="s">
        <v>2669</v>
      </c>
      <c r="D281" s="149" t="s">
        <v>2670</v>
      </c>
      <c r="E281" s="149" t="s">
        <v>2671</v>
      </c>
      <c r="F281" s="149" t="s">
        <v>2646</v>
      </c>
      <c r="G281" s="152" t="s">
        <v>2672</v>
      </c>
      <c r="H281" s="155"/>
      <c r="I281" s="156" t="s">
        <v>3880</v>
      </c>
    </row>
    <row r="282" spans="1:9" ht="13.5" thickBot="1" x14ac:dyDescent="0.35">
      <c r="A282" s="144" t="s">
        <v>2673</v>
      </c>
      <c r="B282" s="145"/>
      <c r="C282" s="146" t="s">
        <v>2674</v>
      </c>
      <c r="D282" s="146" t="s">
        <v>2675</v>
      </c>
      <c r="E282" s="146" t="s">
        <v>2676</v>
      </c>
      <c r="F282" s="146" t="s">
        <v>2677</v>
      </c>
      <c r="G282" s="151" t="s">
        <v>2678</v>
      </c>
      <c r="H282" s="153"/>
      <c r="I282" s="154"/>
    </row>
    <row r="283" spans="1:9" ht="13.5" thickBot="1" x14ac:dyDescent="0.35">
      <c r="A283" s="147" t="s">
        <v>2679</v>
      </c>
      <c r="B283" s="148"/>
      <c r="C283" s="149" t="s">
        <v>2680</v>
      </c>
      <c r="D283" s="149" t="s">
        <v>2681</v>
      </c>
      <c r="E283" s="149" t="s">
        <v>2682</v>
      </c>
      <c r="F283" s="149" t="s">
        <v>2683</v>
      </c>
      <c r="G283" s="152" t="s">
        <v>2684</v>
      </c>
      <c r="H283" s="155"/>
      <c r="I283" s="156"/>
    </row>
    <row r="284" spans="1:9" ht="13.5" thickBot="1" x14ac:dyDescent="0.35">
      <c r="A284" s="144" t="s">
        <v>2685</v>
      </c>
      <c r="B284" s="145"/>
      <c r="C284" s="146" t="s">
        <v>2686</v>
      </c>
      <c r="D284" s="146" t="s">
        <v>2687</v>
      </c>
      <c r="E284" s="146" t="s">
        <v>2688</v>
      </c>
      <c r="F284" s="146" t="s">
        <v>2073</v>
      </c>
      <c r="G284" s="151" t="s">
        <v>2689</v>
      </c>
      <c r="H284" s="153"/>
      <c r="I284" s="154"/>
    </row>
    <row r="285" spans="1:9" ht="13.5" thickBot="1" x14ac:dyDescent="0.35">
      <c r="A285" s="147" t="s">
        <v>392</v>
      </c>
      <c r="B285" s="148" t="s">
        <v>419</v>
      </c>
      <c r="C285" s="149" t="s">
        <v>2690</v>
      </c>
      <c r="D285" s="149" t="s">
        <v>438</v>
      </c>
      <c r="E285" s="149" t="s">
        <v>457</v>
      </c>
      <c r="F285" s="149" t="s">
        <v>2691</v>
      </c>
      <c r="G285" s="152" t="s">
        <v>2692</v>
      </c>
      <c r="H285" s="155"/>
      <c r="I285" s="156"/>
    </row>
    <row r="286" spans="1:9" ht="13.5" thickBot="1" x14ac:dyDescent="0.35">
      <c r="A286" s="144" t="s">
        <v>393</v>
      </c>
      <c r="B286" s="145" t="s">
        <v>420</v>
      </c>
      <c r="C286" s="146" t="s">
        <v>2693</v>
      </c>
      <c r="D286" s="146" t="s">
        <v>439</v>
      </c>
      <c r="E286" s="146" t="s">
        <v>458</v>
      </c>
      <c r="F286" s="146" t="s">
        <v>2694</v>
      </c>
      <c r="G286" s="151" t="s">
        <v>2695</v>
      </c>
      <c r="H286" s="153">
        <v>2</v>
      </c>
      <c r="I286" s="154" t="s">
        <v>3880</v>
      </c>
    </row>
    <row r="287" spans="1:9" ht="13.5" thickBot="1" x14ac:dyDescent="0.35">
      <c r="A287" s="147" t="s">
        <v>2696</v>
      </c>
      <c r="B287" s="148"/>
      <c r="C287" s="149" t="s">
        <v>2697</v>
      </c>
      <c r="D287" s="149" t="s">
        <v>2698</v>
      </c>
      <c r="E287" s="149" t="s">
        <v>2699</v>
      </c>
      <c r="F287" s="149" t="s">
        <v>2700</v>
      </c>
      <c r="G287" s="152" t="s">
        <v>2701</v>
      </c>
      <c r="H287" s="155"/>
      <c r="I287" s="156"/>
    </row>
    <row r="288" spans="1:9" ht="13.5" thickBot="1" x14ac:dyDescent="0.35">
      <c r="A288" s="144" t="s">
        <v>2702</v>
      </c>
      <c r="B288" s="145"/>
      <c r="C288" s="146" t="s">
        <v>2703</v>
      </c>
      <c r="D288" s="146" t="s">
        <v>2704</v>
      </c>
      <c r="E288" s="146" t="s">
        <v>2705</v>
      </c>
      <c r="F288" s="146" t="s">
        <v>2706</v>
      </c>
      <c r="G288" s="151" t="s">
        <v>2707</v>
      </c>
      <c r="H288" s="153"/>
      <c r="I288" s="154"/>
    </row>
    <row r="289" spans="1:9" ht="13.5" thickBot="1" x14ac:dyDescent="0.35">
      <c r="A289" s="147" t="s">
        <v>2708</v>
      </c>
      <c r="B289" s="148"/>
      <c r="C289" s="149" t="s">
        <v>2709</v>
      </c>
      <c r="D289" s="149" t="s">
        <v>2710</v>
      </c>
      <c r="E289" s="149" t="s">
        <v>2711</v>
      </c>
      <c r="F289" s="149" t="s">
        <v>2712</v>
      </c>
      <c r="G289" s="152" t="s">
        <v>2713</v>
      </c>
      <c r="H289" s="155"/>
      <c r="I289" s="156"/>
    </row>
    <row r="290" spans="1:9" ht="13.5" thickBot="1" x14ac:dyDescent="0.35">
      <c r="A290" s="144" t="s">
        <v>2714</v>
      </c>
      <c r="B290" s="145"/>
      <c r="C290" s="146" t="s">
        <v>2715</v>
      </c>
      <c r="D290" s="146" t="s">
        <v>2716</v>
      </c>
      <c r="E290" s="146" t="s">
        <v>2717</v>
      </c>
      <c r="F290" s="146" t="s">
        <v>2718</v>
      </c>
      <c r="G290" s="151" t="s">
        <v>2719</v>
      </c>
      <c r="H290" s="153"/>
      <c r="I290" s="154"/>
    </row>
    <row r="291" spans="1:9" ht="13.5" thickBot="1" x14ac:dyDescent="0.35">
      <c r="A291" s="147" t="s">
        <v>2720</v>
      </c>
      <c r="B291" s="148" t="s">
        <v>2721</v>
      </c>
      <c r="C291" s="149" t="s">
        <v>2722</v>
      </c>
      <c r="D291" s="149" t="s">
        <v>2723</v>
      </c>
      <c r="E291" s="149" t="s">
        <v>2724</v>
      </c>
      <c r="F291" s="149" t="s">
        <v>2725</v>
      </c>
      <c r="G291" s="152" t="s">
        <v>2726</v>
      </c>
      <c r="H291" s="155"/>
      <c r="I291" s="156"/>
    </row>
    <row r="292" spans="1:9" ht="13.5" thickBot="1" x14ac:dyDescent="0.35">
      <c r="A292" s="144" t="s">
        <v>2727</v>
      </c>
      <c r="B292" s="145" t="s">
        <v>2721</v>
      </c>
      <c r="C292" s="146" t="s">
        <v>2728</v>
      </c>
      <c r="D292" s="146" t="s">
        <v>2729</v>
      </c>
      <c r="E292" s="146" t="s">
        <v>2730</v>
      </c>
      <c r="F292" s="146" t="s">
        <v>2731</v>
      </c>
      <c r="G292" s="151" t="s">
        <v>2732</v>
      </c>
      <c r="H292" s="153"/>
      <c r="I292" s="154"/>
    </row>
    <row r="293" spans="1:9" ht="13.5" thickBot="1" x14ac:dyDescent="0.35">
      <c r="A293" s="147" t="s">
        <v>2733</v>
      </c>
      <c r="B293" s="148"/>
      <c r="C293" s="149" t="s">
        <v>2734</v>
      </c>
      <c r="D293" s="149" t="s">
        <v>2735</v>
      </c>
      <c r="E293" s="149" t="s">
        <v>2736</v>
      </c>
      <c r="F293" s="149" t="s">
        <v>2737</v>
      </c>
      <c r="G293" s="152" t="s">
        <v>2738</v>
      </c>
      <c r="H293" s="155"/>
      <c r="I293" s="156"/>
    </row>
    <row r="294" spans="1:9" ht="13.5" thickBot="1" x14ac:dyDescent="0.35">
      <c r="A294" s="144" t="s">
        <v>2739</v>
      </c>
      <c r="B294" s="145"/>
      <c r="C294" s="146" t="s">
        <v>2740</v>
      </c>
      <c r="D294" s="146" t="s">
        <v>2741</v>
      </c>
      <c r="E294" s="146" t="s">
        <v>460</v>
      </c>
      <c r="F294" s="146" t="s">
        <v>2742</v>
      </c>
      <c r="G294" s="151" t="s">
        <v>2743</v>
      </c>
      <c r="H294" s="153"/>
      <c r="I294" s="154"/>
    </row>
    <row r="295" spans="1:9" ht="13.5" thickBot="1" x14ac:dyDescent="0.35">
      <c r="A295" s="147" t="s">
        <v>2744</v>
      </c>
      <c r="B295" s="148"/>
      <c r="C295" s="149" t="s">
        <v>2745</v>
      </c>
      <c r="D295" s="149" t="s">
        <v>2746</v>
      </c>
      <c r="E295" s="149" t="s">
        <v>2747</v>
      </c>
      <c r="F295" s="149" t="s">
        <v>2748</v>
      </c>
      <c r="G295" s="152" t="s">
        <v>2749</v>
      </c>
      <c r="H295" s="155"/>
      <c r="I295" s="156"/>
    </row>
    <row r="296" spans="1:9" ht="13.5" thickBot="1" x14ac:dyDescent="0.35">
      <c r="A296" s="144" t="s">
        <v>2750</v>
      </c>
      <c r="B296" s="145"/>
      <c r="C296" s="146" t="s">
        <v>2751</v>
      </c>
      <c r="D296" s="146" t="s">
        <v>2752</v>
      </c>
      <c r="E296" s="146" t="s">
        <v>2753</v>
      </c>
      <c r="F296" s="146" t="s">
        <v>2754</v>
      </c>
      <c r="G296" s="151" t="s">
        <v>2755</v>
      </c>
      <c r="H296" s="153"/>
      <c r="I296" s="154"/>
    </row>
    <row r="297" spans="1:9" ht="13.5" thickBot="1" x14ac:dyDescent="0.35">
      <c r="A297" s="147" t="s">
        <v>2756</v>
      </c>
      <c r="B297" s="148"/>
      <c r="C297" s="149" t="s">
        <v>2757</v>
      </c>
      <c r="D297" s="149" t="s">
        <v>2758</v>
      </c>
      <c r="E297" s="149" t="s">
        <v>2753</v>
      </c>
      <c r="F297" s="149" t="s">
        <v>2759</v>
      </c>
      <c r="G297" s="152" t="s">
        <v>2755</v>
      </c>
      <c r="H297" s="155"/>
      <c r="I297" s="156"/>
    </row>
    <row r="298" spans="1:9" ht="13.5" thickBot="1" x14ac:dyDescent="0.35">
      <c r="A298" s="144" t="s">
        <v>2760</v>
      </c>
      <c r="B298" s="145"/>
      <c r="C298" s="146" t="s">
        <v>2761</v>
      </c>
      <c r="D298" s="146" t="s">
        <v>2762</v>
      </c>
      <c r="E298" s="146" t="s">
        <v>1692</v>
      </c>
      <c r="F298" s="146" t="s">
        <v>2763</v>
      </c>
      <c r="G298" s="151" t="s">
        <v>1694</v>
      </c>
      <c r="H298" s="153"/>
      <c r="I298" s="154"/>
    </row>
    <row r="299" spans="1:9" ht="13.5" thickBot="1" x14ac:dyDescent="0.35">
      <c r="A299" s="147" t="s">
        <v>2764</v>
      </c>
      <c r="B299" s="148"/>
      <c r="C299" s="149" t="s">
        <v>2765</v>
      </c>
      <c r="D299" s="149" t="s">
        <v>2766</v>
      </c>
      <c r="E299" s="149" t="s">
        <v>1692</v>
      </c>
      <c r="F299" s="149" t="s">
        <v>2767</v>
      </c>
      <c r="G299" s="152" t="s">
        <v>1694</v>
      </c>
      <c r="H299" s="155"/>
      <c r="I299" s="156"/>
    </row>
    <row r="300" spans="1:9" ht="13.5" thickBot="1" x14ac:dyDescent="0.35">
      <c r="A300" s="144" t="s">
        <v>2768</v>
      </c>
      <c r="B300" s="145"/>
      <c r="C300" s="146" t="s">
        <v>2740</v>
      </c>
      <c r="D300" s="146" t="s">
        <v>2741</v>
      </c>
      <c r="E300" s="146" t="s">
        <v>460</v>
      </c>
      <c r="F300" s="146" t="s">
        <v>2742</v>
      </c>
      <c r="G300" s="151" t="s">
        <v>2743</v>
      </c>
      <c r="H300" s="153"/>
      <c r="I300" s="154"/>
    </row>
    <row r="301" spans="1:9" ht="13.5" thickBot="1" x14ac:dyDescent="0.35">
      <c r="A301" s="147" t="s">
        <v>2769</v>
      </c>
      <c r="B301" s="148"/>
      <c r="C301" s="149" t="s">
        <v>2770</v>
      </c>
      <c r="D301" s="149" t="s">
        <v>2741</v>
      </c>
      <c r="E301" s="149" t="s">
        <v>2771</v>
      </c>
      <c r="F301" s="149" t="s">
        <v>2742</v>
      </c>
      <c r="G301" s="152" t="s">
        <v>2772</v>
      </c>
      <c r="H301" s="155"/>
      <c r="I301" s="156"/>
    </row>
    <row r="302" spans="1:9" ht="13.5" thickBot="1" x14ac:dyDescent="0.35">
      <c r="A302" s="144" t="s">
        <v>2773</v>
      </c>
      <c r="B302" s="145"/>
      <c r="C302" s="146" t="s">
        <v>2774</v>
      </c>
      <c r="D302" s="146" t="s">
        <v>1203</v>
      </c>
      <c r="E302" s="146" t="s">
        <v>2775</v>
      </c>
      <c r="F302" s="146" t="s">
        <v>1205</v>
      </c>
      <c r="G302" s="151" t="s">
        <v>2776</v>
      </c>
      <c r="H302" s="153"/>
      <c r="I302" s="154"/>
    </row>
    <row r="303" spans="1:9" ht="13.5" thickBot="1" x14ac:dyDescent="0.35">
      <c r="A303" s="147" t="s">
        <v>2777</v>
      </c>
      <c r="B303" s="148"/>
      <c r="C303" s="149" t="s">
        <v>2778</v>
      </c>
      <c r="D303" s="149" t="s">
        <v>1203</v>
      </c>
      <c r="E303" s="149" t="s">
        <v>2779</v>
      </c>
      <c r="F303" s="149" t="s">
        <v>1205</v>
      </c>
      <c r="G303" s="152" t="s">
        <v>2780</v>
      </c>
      <c r="H303" s="155"/>
      <c r="I303" s="156"/>
    </row>
    <row r="304" spans="1:9" ht="13.5" thickBot="1" x14ac:dyDescent="0.35">
      <c r="A304" s="144" t="s">
        <v>2781</v>
      </c>
      <c r="B304" s="145"/>
      <c r="C304" s="146" t="s">
        <v>2782</v>
      </c>
      <c r="D304" s="146" t="s">
        <v>2783</v>
      </c>
      <c r="E304" s="146" t="s">
        <v>2784</v>
      </c>
      <c r="F304" s="146" t="s">
        <v>2785</v>
      </c>
      <c r="G304" s="151" t="s">
        <v>2786</v>
      </c>
      <c r="H304" s="153"/>
      <c r="I304" s="154"/>
    </row>
    <row r="305" spans="1:9" ht="13.5" thickBot="1" x14ac:dyDescent="0.35">
      <c r="A305" s="147" t="s">
        <v>2787</v>
      </c>
      <c r="B305" s="148"/>
      <c r="C305" s="149" t="s">
        <v>2788</v>
      </c>
      <c r="D305" s="149" t="s">
        <v>1197</v>
      </c>
      <c r="E305" s="149" t="s">
        <v>2789</v>
      </c>
      <c r="F305" s="149" t="s">
        <v>1199</v>
      </c>
      <c r="G305" s="152" t="s">
        <v>2790</v>
      </c>
      <c r="H305" s="155"/>
      <c r="I305" s="156"/>
    </row>
    <row r="306" spans="1:9" ht="13.5" thickBot="1" x14ac:dyDescent="0.35">
      <c r="A306" s="144" t="s">
        <v>2791</v>
      </c>
      <c r="B306" s="145"/>
      <c r="C306" s="146" t="s">
        <v>2792</v>
      </c>
      <c r="D306" s="146" t="s">
        <v>2793</v>
      </c>
      <c r="E306" s="146" t="s">
        <v>2794</v>
      </c>
      <c r="F306" s="146" t="s">
        <v>2795</v>
      </c>
      <c r="G306" s="151" t="s">
        <v>2796</v>
      </c>
      <c r="H306" s="153"/>
      <c r="I306" s="154"/>
    </row>
    <row r="307" spans="1:9" ht="13.5" thickBot="1" x14ac:dyDescent="0.35">
      <c r="A307" s="147" t="s">
        <v>2797</v>
      </c>
      <c r="B307" s="148"/>
      <c r="C307" s="149" t="s">
        <v>2798</v>
      </c>
      <c r="D307" s="149" t="s">
        <v>2799</v>
      </c>
      <c r="E307" s="149" t="s">
        <v>2794</v>
      </c>
      <c r="F307" s="149" t="s">
        <v>2800</v>
      </c>
      <c r="G307" s="152" t="s">
        <v>2796</v>
      </c>
      <c r="H307" s="155"/>
      <c r="I307" s="156"/>
    </row>
    <row r="308" spans="1:9" ht="13.5" thickBot="1" x14ac:dyDescent="0.35">
      <c r="A308" s="144" t="s">
        <v>2801</v>
      </c>
      <c r="B308" s="145"/>
      <c r="C308" s="146" t="s">
        <v>2802</v>
      </c>
      <c r="D308" s="146" t="s">
        <v>2799</v>
      </c>
      <c r="E308" s="146" t="s">
        <v>2747</v>
      </c>
      <c r="F308" s="146" t="s">
        <v>2800</v>
      </c>
      <c r="G308" s="151" t="s">
        <v>2749</v>
      </c>
      <c r="H308" s="153"/>
      <c r="I308" s="154"/>
    </row>
    <row r="309" spans="1:9" ht="13.5" thickBot="1" x14ac:dyDescent="0.35">
      <c r="A309" s="147" t="s">
        <v>2803</v>
      </c>
      <c r="B309" s="148"/>
      <c r="C309" s="149" t="s">
        <v>2804</v>
      </c>
      <c r="D309" s="149" t="s">
        <v>1397</v>
      </c>
      <c r="E309" s="149" t="s">
        <v>2805</v>
      </c>
      <c r="F309" s="149" t="s">
        <v>1398</v>
      </c>
      <c r="G309" s="152" t="s">
        <v>2806</v>
      </c>
      <c r="H309" s="155"/>
      <c r="I309" s="156"/>
    </row>
    <row r="310" spans="1:9" ht="13.5" thickBot="1" x14ac:dyDescent="0.35">
      <c r="A310" s="144" t="s">
        <v>2807</v>
      </c>
      <c r="B310" s="145"/>
      <c r="C310" s="146" t="s">
        <v>2782</v>
      </c>
      <c r="D310" s="146" t="s">
        <v>2783</v>
      </c>
      <c r="E310" s="146" t="s">
        <v>2784</v>
      </c>
      <c r="F310" s="146" t="s">
        <v>2785</v>
      </c>
      <c r="G310" s="151" t="s">
        <v>2786</v>
      </c>
      <c r="H310" s="153"/>
      <c r="I310" s="154"/>
    </row>
    <row r="311" spans="1:9" ht="13.5" thickBot="1" x14ac:dyDescent="0.35">
      <c r="A311" s="147" t="s">
        <v>2808</v>
      </c>
      <c r="B311" s="148"/>
      <c r="C311" s="149" t="s">
        <v>2804</v>
      </c>
      <c r="D311" s="149" t="s">
        <v>1397</v>
      </c>
      <c r="E311" s="149" t="s">
        <v>2805</v>
      </c>
      <c r="F311" s="149" t="s">
        <v>1398</v>
      </c>
      <c r="G311" s="152" t="s">
        <v>2806</v>
      </c>
      <c r="H311" s="155"/>
      <c r="I311" s="156"/>
    </row>
    <row r="312" spans="1:9" ht="13.5" thickBot="1" x14ac:dyDescent="0.35">
      <c r="A312" s="144" t="s">
        <v>2809</v>
      </c>
      <c r="B312" s="145"/>
      <c r="C312" s="146" t="s">
        <v>2810</v>
      </c>
      <c r="D312" s="146" t="s">
        <v>1230</v>
      </c>
      <c r="E312" s="146" t="s">
        <v>2811</v>
      </c>
      <c r="F312" s="146" t="s">
        <v>1231</v>
      </c>
      <c r="G312" s="151" t="s">
        <v>2812</v>
      </c>
      <c r="H312" s="153"/>
      <c r="I312" s="154"/>
    </row>
    <row r="313" spans="1:9" ht="13.5" thickBot="1" x14ac:dyDescent="0.35">
      <c r="A313" s="147" t="s">
        <v>2813</v>
      </c>
      <c r="B313" s="148"/>
      <c r="C313" s="149" t="s">
        <v>2814</v>
      </c>
      <c r="D313" s="149" t="s">
        <v>2815</v>
      </c>
      <c r="E313" s="149" t="s">
        <v>2816</v>
      </c>
      <c r="F313" s="149" t="s">
        <v>2817</v>
      </c>
      <c r="G313" s="152" t="s">
        <v>2818</v>
      </c>
      <c r="H313" s="155"/>
      <c r="I313" s="156"/>
    </row>
    <row r="314" spans="1:9" ht="13.5" thickBot="1" x14ac:dyDescent="0.35">
      <c r="A314" s="144" t="s">
        <v>2819</v>
      </c>
      <c r="B314" s="145"/>
      <c r="C314" s="146" t="s">
        <v>2820</v>
      </c>
      <c r="D314" s="146" t="s">
        <v>2815</v>
      </c>
      <c r="E314" s="146" t="s">
        <v>2821</v>
      </c>
      <c r="F314" s="146" t="s">
        <v>2817</v>
      </c>
      <c r="G314" s="151" t="s">
        <v>2822</v>
      </c>
      <c r="H314" s="153"/>
      <c r="I314" s="154"/>
    </row>
    <row r="315" spans="1:9" ht="13.5" thickBot="1" x14ac:dyDescent="0.35">
      <c r="A315" s="147" t="s">
        <v>2823</v>
      </c>
      <c r="B315" s="148"/>
      <c r="C315" s="149" t="s">
        <v>2824</v>
      </c>
      <c r="D315" s="149" t="s">
        <v>1806</v>
      </c>
      <c r="E315" s="149" t="s">
        <v>2821</v>
      </c>
      <c r="F315" s="149" t="s">
        <v>1808</v>
      </c>
      <c r="G315" s="152" t="s">
        <v>2822</v>
      </c>
      <c r="H315" s="155"/>
      <c r="I315" s="156"/>
    </row>
    <row r="316" spans="1:9" ht="13.5" thickBot="1" x14ac:dyDescent="0.35">
      <c r="A316" s="144" t="s">
        <v>2825</v>
      </c>
      <c r="B316" s="145"/>
      <c r="C316" s="146" t="s">
        <v>2826</v>
      </c>
      <c r="D316" s="146" t="s">
        <v>1806</v>
      </c>
      <c r="E316" s="146" t="s">
        <v>2827</v>
      </c>
      <c r="F316" s="146" t="s">
        <v>1808</v>
      </c>
      <c r="G316" s="151" t="s">
        <v>2828</v>
      </c>
      <c r="H316" s="153"/>
      <c r="I316" s="154"/>
    </row>
    <row r="317" spans="1:9" ht="13.5" thickBot="1" x14ac:dyDescent="0.35">
      <c r="A317" s="147" t="s">
        <v>2829</v>
      </c>
      <c r="B317" s="148"/>
      <c r="C317" s="149" t="s">
        <v>2830</v>
      </c>
      <c r="D317" s="149" t="s">
        <v>2831</v>
      </c>
      <c r="E317" s="149" t="s">
        <v>2827</v>
      </c>
      <c r="F317" s="149" t="s">
        <v>2832</v>
      </c>
      <c r="G317" s="152" t="s">
        <v>2828</v>
      </c>
      <c r="H317" s="155"/>
      <c r="I317" s="156"/>
    </row>
    <row r="318" spans="1:9" ht="13.5" thickBot="1" x14ac:dyDescent="0.35">
      <c r="A318" s="144" t="s">
        <v>2833</v>
      </c>
      <c r="B318" s="145"/>
      <c r="C318" s="146" t="s">
        <v>2834</v>
      </c>
      <c r="D318" s="146" t="s">
        <v>2835</v>
      </c>
      <c r="E318" s="146" t="s">
        <v>2836</v>
      </c>
      <c r="F318" s="146" t="s">
        <v>2837</v>
      </c>
      <c r="G318" s="151" t="s">
        <v>2838</v>
      </c>
      <c r="H318" s="153"/>
      <c r="I318" s="154"/>
    </row>
    <row r="319" spans="1:9" ht="13.5" thickBot="1" x14ac:dyDescent="0.35">
      <c r="A319" s="147" t="s">
        <v>2839</v>
      </c>
      <c r="B319" s="148"/>
      <c r="C319" s="149" t="s">
        <v>2788</v>
      </c>
      <c r="D319" s="149" t="s">
        <v>1197</v>
      </c>
      <c r="E319" s="149" t="s">
        <v>2789</v>
      </c>
      <c r="F319" s="149" t="s">
        <v>1199</v>
      </c>
      <c r="G319" s="152" t="s">
        <v>2790</v>
      </c>
      <c r="H319" s="155"/>
      <c r="I319" s="156"/>
    </row>
    <row r="320" spans="1:9" ht="13.5" thickBot="1" x14ac:dyDescent="0.35">
      <c r="A320" s="144" t="s">
        <v>2840</v>
      </c>
      <c r="B320" s="145"/>
      <c r="C320" s="146" t="s">
        <v>2841</v>
      </c>
      <c r="D320" s="146" t="s">
        <v>2842</v>
      </c>
      <c r="E320" s="146" t="s">
        <v>2843</v>
      </c>
      <c r="F320" s="146" t="s">
        <v>2844</v>
      </c>
      <c r="G320" s="151" t="s">
        <v>2845</v>
      </c>
      <c r="H320" s="153"/>
      <c r="I320" s="154"/>
    </row>
    <row r="321" spans="1:9" ht="13.5" thickBot="1" x14ac:dyDescent="0.35">
      <c r="A321" s="147" t="s">
        <v>2846</v>
      </c>
      <c r="B321" s="148"/>
      <c r="C321" s="149" t="s">
        <v>2761</v>
      </c>
      <c r="D321" s="149" t="s">
        <v>2762</v>
      </c>
      <c r="E321" s="149" t="s">
        <v>1692</v>
      </c>
      <c r="F321" s="149" t="s">
        <v>2763</v>
      </c>
      <c r="G321" s="152" t="s">
        <v>1694</v>
      </c>
      <c r="H321" s="155"/>
      <c r="I321" s="156"/>
    </row>
    <row r="322" spans="1:9" ht="13.5" thickBot="1" x14ac:dyDescent="0.35">
      <c r="A322" s="144" t="s">
        <v>2847</v>
      </c>
      <c r="B322" s="145"/>
      <c r="C322" s="146" t="s">
        <v>2757</v>
      </c>
      <c r="D322" s="146" t="s">
        <v>2758</v>
      </c>
      <c r="E322" s="146" t="s">
        <v>2753</v>
      </c>
      <c r="F322" s="146" t="s">
        <v>2759</v>
      </c>
      <c r="G322" s="151" t="s">
        <v>2755</v>
      </c>
      <c r="H322" s="153"/>
      <c r="I322" s="154"/>
    </row>
    <row r="323" spans="1:9" ht="13.5" thickBot="1" x14ac:dyDescent="0.35">
      <c r="A323" s="147" t="s">
        <v>2848</v>
      </c>
      <c r="B323" s="148"/>
      <c r="C323" s="149" t="s">
        <v>2751</v>
      </c>
      <c r="D323" s="149" t="s">
        <v>2752</v>
      </c>
      <c r="E323" s="149" t="s">
        <v>2753</v>
      </c>
      <c r="F323" s="149" t="s">
        <v>2754</v>
      </c>
      <c r="G323" s="152" t="s">
        <v>2755</v>
      </c>
      <c r="H323" s="155"/>
      <c r="I323" s="156"/>
    </row>
    <row r="324" spans="1:9" ht="13.5" thickBot="1" x14ac:dyDescent="0.35">
      <c r="A324" s="144" t="s">
        <v>2849</v>
      </c>
      <c r="B324" s="145"/>
      <c r="C324" s="146" t="s">
        <v>2745</v>
      </c>
      <c r="D324" s="146" t="s">
        <v>2746</v>
      </c>
      <c r="E324" s="146" t="s">
        <v>2747</v>
      </c>
      <c r="F324" s="146" t="s">
        <v>2748</v>
      </c>
      <c r="G324" s="151" t="s">
        <v>2749</v>
      </c>
      <c r="H324" s="153"/>
      <c r="I324" s="154"/>
    </row>
    <row r="325" spans="1:9" ht="13.5" thickBot="1" x14ac:dyDescent="0.35">
      <c r="A325" s="147" t="s">
        <v>2850</v>
      </c>
      <c r="B325" s="148"/>
      <c r="C325" s="149" t="s">
        <v>2851</v>
      </c>
      <c r="D325" s="149" t="s">
        <v>2852</v>
      </c>
      <c r="E325" s="149" t="s">
        <v>2747</v>
      </c>
      <c r="F325" s="149" t="s">
        <v>2853</v>
      </c>
      <c r="G325" s="152" t="s">
        <v>2749</v>
      </c>
      <c r="H325" s="155"/>
      <c r="I325" s="156"/>
    </row>
    <row r="326" spans="1:9" ht="13.5" thickBot="1" x14ac:dyDescent="0.35">
      <c r="A326" s="144" t="s">
        <v>2854</v>
      </c>
      <c r="B326" s="145"/>
      <c r="C326" s="146" t="s">
        <v>2855</v>
      </c>
      <c r="D326" s="146" t="s">
        <v>2856</v>
      </c>
      <c r="E326" s="146" t="s">
        <v>2857</v>
      </c>
      <c r="F326" s="146" t="s">
        <v>2858</v>
      </c>
      <c r="G326" s="151" t="s">
        <v>2859</v>
      </c>
      <c r="H326" s="153"/>
      <c r="I326" s="154"/>
    </row>
    <row r="327" spans="1:9" ht="13.5" thickBot="1" x14ac:dyDescent="0.35">
      <c r="A327" s="147" t="s">
        <v>2860</v>
      </c>
      <c r="B327" s="148"/>
      <c r="C327" s="149" t="s">
        <v>2861</v>
      </c>
      <c r="D327" s="149" t="s">
        <v>2862</v>
      </c>
      <c r="E327" s="149" t="s">
        <v>2863</v>
      </c>
      <c r="F327" s="149" t="s">
        <v>2864</v>
      </c>
      <c r="G327" s="152" t="s">
        <v>2865</v>
      </c>
      <c r="H327" s="155"/>
      <c r="I327" s="156"/>
    </row>
    <row r="328" spans="1:9" ht="13.5" thickBot="1" x14ac:dyDescent="0.35">
      <c r="A328" s="144" t="s">
        <v>2866</v>
      </c>
      <c r="B328" s="145"/>
      <c r="C328" s="146" t="s">
        <v>2867</v>
      </c>
      <c r="D328" s="146" t="s">
        <v>2758</v>
      </c>
      <c r="E328" s="146" t="s">
        <v>2868</v>
      </c>
      <c r="F328" s="146" t="s">
        <v>2759</v>
      </c>
      <c r="G328" s="151" t="s">
        <v>2869</v>
      </c>
      <c r="H328" s="153"/>
      <c r="I328" s="154"/>
    </row>
    <row r="329" spans="1:9" ht="13.5" thickBot="1" x14ac:dyDescent="0.35">
      <c r="A329" s="147" t="s">
        <v>2870</v>
      </c>
      <c r="B329" s="148"/>
      <c r="C329" s="149" t="s">
        <v>2871</v>
      </c>
      <c r="D329" s="149" t="s">
        <v>2872</v>
      </c>
      <c r="E329" s="149" t="s">
        <v>2873</v>
      </c>
      <c r="F329" s="149" t="s">
        <v>2874</v>
      </c>
      <c r="G329" s="152" t="s">
        <v>2875</v>
      </c>
      <c r="H329" s="155"/>
      <c r="I329" s="156"/>
    </row>
    <row r="330" spans="1:9" ht="13.5" thickBot="1" x14ac:dyDescent="0.35">
      <c r="A330" s="144" t="s">
        <v>2876</v>
      </c>
      <c r="B330" s="145"/>
      <c r="C330" s="146" t="s">
        <v>2877</v>
      </c>
      <c r="D330" s="146" t="s">
        <v>2238</v>
      </c>
      <c r="E330" s="146" t="s">
        <v>2878</v>
      </c>
      <c r="F330" s="146" t="s">
        <v>2239</v>
      </c>
      <c r="G330" s="151" t="s">
        <v>2879</v>
      </c>
      <c r="H330" s="153"/>
      <c r="I330" s="154"/>
    </row>
    <row r="331" spans="1:9" ht="13.5" thickBot="1" x14ac:dyDescent="0.35">
      <c r="A331" s="147" t="s">
        <v>2880</v>
      </c>
      <c r="B331" s="148"/>
      <c r="C331" s="149" t="s">
        <v>2881</v>
      </c>
      <c r="D331" s="149" t="s">
        <v>2783</v>
      </c>
      <c r="E331" s="149" t="s">
        <v>2882</v>
      </c>
      <c r="F331" s="149" t="s">
        <v>2785</v>
      </c>
      <c r="G331" s="152" t="s">
        <v>2883</v>
      </c>
      <c r="H331" s="155"/>
      <c r="I331" s="156"/>
    </row>
    <row r="332" spans="1:9" ht="13.5" thickBot="1" x14ac:dyDescent="0.35">
      <c r="A332" s="144" t="s">
        <v>2884</v>
      </c>
      <c r="B332" s="145"/>
      <c r="C332" s="146" t="s">
        <v>2885</v>
      </c>
      <c r="D332" s="146" t="s">
        <v>2886</v>
      </c>
      <c r="E332" s="146" t="s">
        <v>2882</v>
      </c>
      <c r="F332" s="146" t="s">
        <v>2887</v>
      </c>
      <c r="G332" s="151" t="s">
        <v>2883</v>
      </c>
      <c r="H332" s="153"/>
      <c r="I332" s="154"/>
    </row>
    <row r="333" spans="1:9" ht="13.5" thickBot="1" x14ac:dyDescent="0.35">
      <c r="A333" s="147" t="s">
        <v>2888</v>
      </c>
      <c r="B333" s="148"/>
      <c r="C333" s="149" t="s">
        <v>2889</v>
      </c>
      <c r="D333" s="149" t="s">
        <v>2886</v>
      </c>
      <c r="E333" s="149" t="s">
        <v>2890</v>
      </c>
      <c r="F333" s="149" t="s">
        <v>2887</v>
      </c>
      <c r="G333" s="152" t="s">
        <v>2891</v>
      </c>
      <c r="H333" s="155"/>
      <c r="I333" s="156"/>
    </row>
    <row r="334" spans="1:9" ht="13.5" thickBot="1" x14ac:dyDescent="0.35">
      <c r="A334" s="144" t="s">
        <v>2892</v>
      </c>
      <c r="B334" s="145"/>
      <c r="C334" s="146" t="s">
        <v>2893</v>
      </c>
      <c r="D334" s="146" t="s">
        <v>2894</v>
      </c>
      <c r="E334" s="146" t="s">
        <v>2895</v>
      </c>
      <c r="F334" s="146" t="s">
        <v>2896</v>
      </c>
      <c r="G334" s="151" t="s">
        <v>2897</v>
      </c>
      <c r="H334" s="153"/>
      <c r="I334" s="154"/>
    </row>
    <row r="335" spans="1:9" ht="13.5" thickBot="1" x14ac:dyDescent="0.35">
      <c r="A335" s="147" t="s">
        <v>2898</v>
      </c>
      <c r="B335" s="148"/>
      <c r="C335" s="149" t="s">
        <v>2841</v>
      </c>
      <c r="D335" s="149" t="s">
        <v>2842</v>
      </c>
      <c r="E335" s="149" t="s">
        <v>2843</v>
      </c>
      <c r="F335" s="149" t="s">
        <v>2844</v>
      </c>
      <c r="G335" s="152" t="s">
        <v>2845</v>
      </c>
      <c r="H335" s="155"/>
      <c r="I335" s="156"/>
    </row>
    <row r="336" spans="1:9" ht="13.5" thickBot="1" x14ac:dyDescent="0.35">
      <c r="A336" s="144" t="s">
        <v>2899</v>
      </c>
      <c r="B336" s="145"/>
      <c r="C336" s="146" t="s">
        <v>2900</v>
      </c>
      <c r="D336" s="146" t="s">
        <v>2238</v>
      </c>
      <c r="E336" s="146" t="s">
        <v>2901</v>
      </c>
      <c r="F336" s="146" t="s">
        <v>2239</v>
      </c>
      <c r="G336" s="151" t="s">
        <v>2902</v>
      </c>
      <c r="H336" s="153"/>
      <c r="I336" s="154"/>
    </row>
    <row r="337" spans="1:9" ht="13.5" thickBot="1" x14ac:dyDescent="0.35">
      <c r="A337" s="147" t="s">
        <v>2903</v>
      </c>
      <c r="B337" s="148"/>
      <c r="C337" s="149" t="s">
        <v>2904</v>
      </c>
      <c r="D337" s="149" t="s">
        <v>2905</v>
      </c>
      <c r="E337" s="149" t="s">
        <v>2901</v>
      </c>
      <c r="F337" s="149" t="s">
        <v>2906</v>
      </c>
      <c r="G337" s="152" t="s">
        <v>2902</v>
      </c>
      <c r="H337" s="155"/>
      <c r="I337" s="156"/>
    </row>
    <row r="338" spans="1:9" ht="13.5" thickBot="1" x14ac:dyDescent="0.35">
      <c r="A338" s="144" t="s">
        <v>2907</v>
      </c>
      <c r="B338" s="145"/>
      <c r="C338" s="146" t="s">
        <v>2908</v>
      </c>
      <c r="D338" s="146" t="s">
        <v>2905</v>
      </c>
      <c r="E338" s="146" t="s">
        <v>1198</v>
      </c>
      <c r="F338" s="146" t="s">
        <v>2906</v>
      </c>
      <c r="G338" s="151" t="s">
        <v>1200</v>
      </c>
      <c r="H338" s="153"/>
      <c r="I338" s="154"/>
    </row>
    <row r="339" spans="1:9" ht="13.5" thickBot="1" x14ac:dyDescent="0.35">
      <c r="A339" s="147" t="s">
        <v>2909</v>
      </c>
      <c r="B339" s="148"/>
      <c r="C339" s="149" t="s">
        <v>2910</v>
      </c>
      <c r="D339" s="149" t="s">
        <v>2911</v>
      </c>
      <c r="E339" s="149" t="s">
        <v>1959</v>
      </c>
      <c r="F339" s="149" t="s">
        <v>2912</v>
      </c>
      <c r="G339" s="152" t="s">
        <v>1961</v>
      </c>
      <c r="H339" s="155"/>
      <c r="I339" s="156"/>
    </row>
    <row r="340" spans="1:9" ht="13.5" thickBot="1" x14ac:dyDescent="0.35">
      <c r="A340" s="144" t="s">
        <v>2913</v>
      </c>
      <c r="B340" s="145"/>
      <c r="C340" s="146" t="s">
        <v>2914</v>
      </c>
      <c r="D340" s="146" t="s">
        <v>2911</v>
      </c>
      <c r="E340" s="146" t="s">
        <v>2915</v>
      </c>
      <c r="F340" s="146" t="s">
        <v>2912</v>
      </c>
      <c r="G340" s="151" t="s">
        <v>2916</v>
      </c>
      <c r="H340" s="153"/>
      <c r="I340" s="154"/>
    </row>
    <row r="341" spans="1:9" ht="13.5" thickBot="1" x14ac:dyDescent="0.35">
      <c r="A341" s="147" t="s">
        <v>2917</v>
      </c>
      <c r="B341" s="148"/>
      <c r="C341" s="149" t="s">
        <v>2918</v>
      </c>
      <c r="D341" s="149" t="s">
        <v>2919</v>
      </c>
      <c r="E341" s="149" t="s">
        <v>2920</v>
      </c>
      <c r="F341" s="149" t="s">
        <v>2921</v>
      </c>
      <c r="G341" s="152" t="s">
        <v>2922</v>
      </c>
      <c r="H341" s="155"/>
      <c r="I341" s="156"/>
    </row>
    <row r="342" spans="1:9" ht="13.5" thickBot="1" x14ac:dyDescent="0.35">
      <c r="A342" s="144" t="s">
        <v>2923</v>
      </c>
      <c r="B342" s="145"/>
      <c r="C342" s="146" t="s">
        <v>2765</v>
      </c>
      <c r="D342" s="146" t="s">
        <v>2766</v>
      </c>
      <c r="E342" s="146" t="s">
        <v>1692</v>
      </c>
      <c r="F342" s="146" t="s">
        <v>2767</v>
      </c>
      <c r="G342" s="151" t="s">
        <v>1694</v>
      </c>
      <c r="H342" s="153"/>
      <c r="I342" s="154"/>
    </row>
    <row r="343" spans="1:9" ht="13.5" thickBot="1" x14ac:dyDescent="0.35">
      <c r="A343" s="147" t="s">
        <v>2924</v>
      </c>
      <c r="B343" s="148"/>
      <c r="C343" s="149" t="s">
        <v>2925</v>
      </c>
      <c r="D343" s="149" t="s">
        <v>2926</v>
      </c>
      <c r="E343" s="149" t="s">
        <v>2927</v>
      </c>
      <c r="F343" s="149" t="s">
        <v>2928</v>
      </c>
      <c r="G343" s="152" t="s">
        <v>2929</v>
      </c>
      <c r="H343" s="155"/>
      <c r="I343" s="156"/>
    </row>
    <row r="344" spans="1:9" ht="13.5" thickBot="1" x14ac:dyDescent="0.35">
      <c r="A344" s="144" t="s">
        <v>2930</v>
      </c>
      <c r="B344" s="145" t="s">
        <v>2931</v>
      </c>
      <c r="C344" s="146" t="s">
        <v>2932</v>
      </c>
      <c r="D344" s="146" t="s">
        <v>2933</v>
      </c>
      <c r="E344" s="146" t="s">
        <v>2934</v>
      </c>
      <c r="F344" s="146" t="s">
        <v>2935</v>
      </c>
      <c r="G344" s="151" t="s">
        <v>2936</v>
      </c>
      <c r="H344" s="153"/>
      <c r="I344" s="154" t="s">
        <v>3880</v>
      </c>
    </row>
    <row r="345" spans="1:9" ht="13.5" thickBot="1" x14ac:dyDescent="0.35">
      <c r="A345" s="147" t="s">
        <v>2937</v>
      </c>
      <c r="B345" s="148"/>
      <c r="C345" s="149" t="s">
        <v>2938</v>
      </c>
      <c r="D345" s="149" t="s">
        <v>2939</v>
      </c>
      <c r="E345" s="149" t="s">
        <v>2940</v>
      </c>
      <c r="F345" s="149" t="s">
        <v>2941</v>
      </c>
      <c r="G345" s="152" t="s">
        <v>2942</v>
      </c>
      <c r="H345" s="155"/>
      <c r="I345" s="156"/>
    </row>
    <row r="346" spans="1:9" ht="13.5" thickBot="1" x14ac:dyDescent="0.35">
      <c r="A346" s="144" t="s">
        <v>2943</v>
      </c>
      <c r="B346" s="145"/>
      <c r="C346" s="146" t="s">
        <v>2944</v>
      </c>
      <c r="D346" s="146" t="s">
        <v>1397</v>
      </c>
      <c r="E346" s="146" t="s">
        <v>2945</v>
      </c>
      <c r="F346" s="146" t="s">
        <v>1398</v>
      </c>
      <c r="G346" s="151" t="s">
        <v>2946</v>
      </c>
      <c r="H346" s="153"/>
      <c r="I346" s="154"/>
    </row>
    <row r="347" spans="1:9" ht="13.5" thickBot="1" x14ac:dyDescent="0.35">
      <c r="A347" s="147" t="s">
        <v>2947</v>
      </c>
      <c r="B347" s="148"/>
      <c r="C347" s="149" t="s">
        <v>2948</v>
      </c>
      <c r="D347" s="149" t="s">
        <v>1397</v>
      </c>
      <c r="E347" s="149" t="s">
        <v>2949</v>
      </c>
      <c r="F347" s="149" t="s">
        <v>1398</v>
      </c>
      <c r="G347" s="152" t="s">
        <v>2950</v>
      </c>
      <c r="H347" s="155"/>
      <c r="I347" s="156"/>
    </row>
    <row r="348" spans="1:9" ht="13.5" thickBot="1" x14ac:dyDescent="0.35">
      <c r="A348" s="144" t="s">
        <v>2951</v>
      </c>
      <c r="B348" s="145"/>
      <c r="C348" s="146" t="s">
        <v>2952</v>
      </c>
      <c r="D348" s="146" t="s">
        <v>2953</v>
      </c>
      <c r="E348" s="146" t="s">
        <v>2954</v>
      </c>
      <c r="F348" s="146" t="s">
        <v>2955</v>
      </c>
      <c r="G348" s="151" t="s">
        <v>2956</v>
      </c>
      <c r="H348" s="153"/>
      <c r="I348" s="154"/>
    </row>
    <row r="349" spans="1:9" ht="13.5" thickBot="1" x14ac:dyDescent="0.35">
      <c r="A349" s="147" t="s">
        <v>2957</v>
      </c>
      <c r="B349" s="148"/>
      <c r="C349" s="149" t="s">
        <v>2958</v>
      </c>
      <c r="D349" s="149" t="s">
        <v>2959</v>
      </c>
      <c r="E349" s="149" t="s">
        <v>2960</v>
      </c>
      <c r="F349" s="149" t="s">
        <v>2961</v>
      </c>
      <c r="G349" s="152" t="s">
        <v>2962</v>
      </c>
      <c r="H349" s="155"/>
      <c r="I349" s="156"/>
    </row>
    <row r="350" spans="1:9" ht="13.5" thickBot="1" x14ac:dyDescent="0.35">
      <c r="A350" s="144" t="s">
        <v>2963</v>
      </c>
      <c r="B350" s="145"/>
      <c r="C350" s="146" t="s">
        <v>2964</v>
      </c>
      <c r="D350" s="146" t="s">
        <v>2965</v>
      </c>
      <c r="E350" s="146" t="s">
        <v>2966</v>
      </c>
      <c r="F350" s="146" t="s">
        <v>2646</v>
      </c>
      <c r="G350" s="151" t="s">
        <v>2967</v>
      </c>
      <c r="H350" s="153"/>
      <c r="I350" s="154"/>
    </row>
    <row r="351" spans="1:9" ht="13.5" thickBot="1" x14ac:dyDescent="0.35">
      <c r="A351" s="147" t="s">
        <v>2968</v>
      </c>
      <c r="B351" s="148"/>
      <c r="C351" s="149" t="s">
        <v>2969</v>
      </c>
      <c r="D351" s="149" t="s">
        <v>2970</v>
      </c>
      <c r="E351" s="149" t="s">
        <v>1714</v>
      </c>
      <c r="F351" s="149" t="s">
        <v>2971</v>
      </c>
      <c r="G351" s="152" t="s">
        <v>1715</v>
      </c>
      <c r="H351" s="155"/>
      <c r="I351" s="156"/>
    </row>
    <row r="352" spans="1:9" ht="13.5" thickBot="1" x14ac:dyDescent="0.35">
      <c r="A352" s="144" t="s">
        <v>2972</v>
      </c>
      <c r="B352" s="145"/>
      <c r="C352" s="146" t="s">
        <v>2973</v>
      </c>
      <c r="D352" s="146" t="s">
        <v>2974</v>
      </c>
      <c r="E352" s="146" t="s">
        <v>2975</v>
      </c>
      <c r="F352" s="146" t="s">
        <v>2976</v>
      </c>
      <c r="G352" s="151" t="s">
        <v>2977</v>
      </c>
      <c r="H352" s="153"/>
      <c r="I352" s="154"/>
    </row>
    <row r="353" spans="1:9" ht="13.5" thickBot="1" x14ac:dyDescent="0.35">
      <c r="A353" s="147" t="s">
        <v>2978</v>
      </c>
      <c r="B353" s="148" t="s">
        <v>2979</v>
      </c>
      <c r="C353" s="149" t="s">
        <v>2980</v>
      </c>
      <c r="D353" s="149" t="s">
        <v>2981</v>
      </c>
      <c r="E353" s="149" t="s">
        <v>2982</v>
      </c>
      <c r="F353" s="149" t="s">
        <v>2983</v>
      </c>
      <c r="G353" s="152" t="s">
        <v>2984</v>
      </c>
      <c r="H353" s="155"/>
      <c r="I353" s="156"/>
    </row>
    <row r="354" spans="1:9" ht="13.5" thickBot="1" x14ac:dyDescent="0.35">
      <c r="A354" s="144" t="s">
        <v>2985</v>
      </c>
      <c r="B354" s="145"/>
      <c r="C354" s="146" t="s">
        <v>2986</v>
      </c>
      <c r="D354" s="146" t="s">
        <v>2987</v>
      </c>
      <c r="E354" s="146" t="s">
        <v>1135</v>
      </c>
      <c r="F354" s="146" t="s">
        <v>2988</v>
      </c>
      <c r="G354" s="151" t="s">
        <v>1137</v>
      </c>
      <c r="H354" s="153"/>
      <c r="I354" s="154"/>
    </row>
    <row r="355" spans="1:9" ht="13.5" thickBot="1" x14ac:dyDescent="0.35">
      <c r="A355" s="147" t="s">
        <v>2989</v>
      </c>
      <c r="B355" s="148"/>
      <c r="C355" s="149" t="s">
        <v>2990</v>
      </c>
      <c r="D355" s="149" t="s">
        <v>2991</v>
      </c>
      <c r="E355" s="149" t="s">
        <v>2992</v>
      </c>
      <c r="F355" s="149" t="s">
        <v>2993</v>
      </c>
      <c r="G355" s="152" t="s">
        <v>2994</v>
      </c>
      <c r="H355" s="155"/>
      <c r="I355" s="156"/>
    </row>
    <row r="356" spans="1:9" ht="13.5" thickBot="1" x14ac:dyDescent="0.35">
      <c r="A356" s="144" t="s">
        <v>2995</v>
      </c>
      <c r="B356" s="145"/>
      <c r="C356" s="146" t="s">
        <v>2996</v>
      </c>
      <c r="D356" s="146" t="s">
        <v>2997</v>
      </c>
      <c r="E356" s="146" t="s">
        <v>2998</v>
      </c>
      <c r="F356" s="146" t="s">
        <v>2999</v>
      </c>
      <c r="G356" s="151" t="s">
        <v>3000</v>
      </c>
      <c r="H356" s="153"/>
      <c r="I356" s="154"/>
    </row>
    <row r="357" spans="1:9" ht="13.5" thickBot="1" x14ac:dyDescent="0.35">
      <c r="A357" s="147" t="s">
        <v>3001</v>
      </c>
      <c r="B357" s="148"/>
      <c r="C357" s="149" t="s">
        <v>3002</v>
      </c>
      <c r="D357" s="149" t="s">
        <v>3003</v>
      </c>
      <c r="E357" s="149" t="s">
        <v>3004</v>
      </c>
      <c r="F357" s="149" t="s">
        <v>3005</v>
      </c>
      <c r="G357" s="152" t="s">
        <v>3006</v>
      </c>
      <c r="H357" s="155"/>
      <c r="I357" s="156"/>
    </row>
    <row r="358" spans="1:9" ht="13.5" thickBot="1" x14ac:dyDescent="0.35">
      <c r="A358" s="144" t="s">
        <v>3007</v>
      </c>
      <c r="B358" s="145"/>
      <c r="C358" s="146" t="s">
        <v>3008</v>
      </c>
      <c r="D358" s="146" t="s">
        <v>1438</v>
      </c>
      <c r="E358" s="146" t="s">
        <v>3009</v>
      </c>
      <c r="F358" s="146" t="s">
        <v>1440</v>
      </c>
      <c r="G358" s="151" t="s">
        <v>3010</v>
      </c>
      <c r="H358" s="153"/>
      <c r="I358" s="154"/>
    </row>
    <row r="359" spans="1:9" ht="13.5" thickBot="1" x14ac:dyDescent="0.35">
      <c r="A359" s="147" t="s">
        <v>394</v>
      </c>
      <c r="B359" s="148" t="s">
        <v>421</v>
      </c>
      <c r="C359" s="149" t="s">
        <v>3011</v>
      </c>
      <c r="D359" s="149" t="s">
        <v>440</v>
      </c>
      <c r="E359" s="149" t="s">
        <v>459</v>
      </c>
      <c r="F359" s="149" t="s">
        <v>3012</v>
      </c>
      <c r="G359" s="152" t="s">
        <v>3013</v>
      </c>
      <c r="H359" s="155"/>
      <c r="I359" s="156" t="s">
        <v>3880</v>
      </c>
    </row>
    <row r="360" spans="1:9" ht="13.5" thickBot="1" x14ac:dyDescent="0.35">
      <c r="A360" s="144" t="s">
        <v>3014</v>
      </c>
      <c r="B360" s="145"/>
      <c r="C360" s="146" t="s">
        <v>3015</v>
      </c>
      <c r="D360" s="146" t="s">
        <v>3016</v>
      </c>
      <c r="E360" s="146" t="s">
        <v>2105</v>
      </c>
      <c r="F360" s="146" t="s">
        <v>3017</v>
      </c>
      <c r="G360" s="151" t="s">
        <v>2106</v>
      </c>
      <c r="H360" s="153"/>
      <c r="I360" s="154"/>
    </row>
    <row r="361" spans="1:9" ht="13.5" thickBot="1" x14ac:dyDescent="0.35">
      <c r="A361" s="147" t="s">
        <v>3018</v>
      </c>
      <c r="B361" s="148"/>
      <c r="C361" s="149" t="s">
        <v>3019</v>
      </c>
      <c r="D361" s="149" t="s">
        <v>3020</v>
      </c>
      <c r="E361" s="149" t="s">
        <v>3021</v>
      </c>
      <c r="F361" s="149" t="s">
        <v>3022</v>
      </c>
      <c r="G361" s="152" t="s">
        <v>1901</v>
      </c>
      <c r="H361" s="155"/>
      <c r="I361" s="156"/>
    </row>
    <row r="362" spans="1:9" ht="13.5" thickBot="1" x14ac:dyDescent="0.35">
      <c r="A362" s="144" t="s">
        <v>3023</v>
      </c>
      <c r="B362" s="145" t="s">
        <v>3024</v>
      </c>
      <c r="C362" s="146" t="s">
        <v>3025</v>
      </c>
      <c r="D362" s="146" t="s">
        <v>3026</v>
      </c>
      <c r="E362" s="146" t="s">
        <v>3027</v>
      </c>
      <c r="F362" s="146" t="s">
        <v>3028</v>
      </c>
      <c r="G362" s="151" t="s">
        <v>3029</v>
      </c>
      <c r="H362" s="153"/>
      <c r="I362" s="154" t="s">
        <v>3880</v>
      </c>
    </row>
    <row r="363" spans="1:9" ht="13.5" thickBot="1" x14ac:dyDescent="0.35">
      <c r="A363" s="147" t="s">
        <v>3030</v>
      </c>
      <c r="B363" s="148" t="s">
        <v>3031</v>
      </c>
      <c r="C363" s="149" t="s">
        <v>3032</v>
      </c>
      <c r="D363" s="149" t="s">
        <v>1438</v>
      </c>
      <c r="E363" s="149" t="s">
        <v>1292</v>
      </c>
      <c r="F363" s="149" t="s">
        <v>1440</v>
      </c>
      <c r="G363" s="152" t="s">
        <v>1294</v>
      </c>
      <c r="H363" s="155"/>
      <c r="I363" s="156" t="s">
        <v>3880</v>
      </c>
    </row>
    <row r="364" spans="1:9" ht="13.5" thickBot="1" x14ac:dyDescent="0.35">
      <c r="A364" s="144" t="s">
        <v>3033</v>
      </c>
      <c r="B364" s="145"/>
      <c r="C364" s="146" t="s">
        <v>3034</v>
      </c>
      <c r="D364" s="146" t="s">
        <v>3035</v>
      </c>
      <c r="E364" s="146" t="s">
        <v>3036</v>
      </c>
      <c r="F364" s="146" t="s">
        <v>3037</v>
      </c>
      <c r="G364" s="151" t="s">
        <v>3038</v>
      </c>
      <c r="H364" s="153"/>
      <c r="I364" s="154"/>
    </row>
    <row r="365" spans="1:9" ht="13.5" thickBot="1" x14ac:dyDescent="0.35">
      <c r="A365" s="147" t="s">
        <v>3039</v>
      </c>
      <c r="B365" s="148" t="s">
        <v>3040</v>
      </c>
      <c r="C365" s="149" t="s">
        <v>3041</v>
      </c>
      <c r="D365" s="149" t="s">
        <v>3042</v>
      </c>
      <c r="E365" s="149" t="s">
        <v>3043</v>
      </c>
      <c r="F365" s="149" t="s">
        <v>3044</v>
      </c>
      <c r="G365" s="152" t="s">
        <v>3045</v>
      </c>
      <c r="H365" s="155"/>
      <c r="I365" s="156"/>
    </row>
    <row r="366" spans="1:9" ht="13.5" thickBot="1" x14ac:dyDescent="0.35">
      <c r="A366" s="144" t="s">
        <v>395</v>
      </c>
      <c r="B366" s="145" t="s">
        <v>422</v>
      </c>
      <c r="C366" s="146" t="s">
        <v>3046</v>
      </c>
      <c r="D366" s="146" t="s">
        <v>441</v>
      </c>
      <c r="E366" s="146" t="s">
        <v>460</v>
      </c>
      <c r="F366" s="146" t="s">
        <v>3047</v>
      </c>
      <c r="G366" s="151" t="s">
        <v>2743</v>
      </c>
      <c r="H366" s="153"/>
      <c r="I366" s="154"/>
    </row>
    <row r="367" spans="1:9" ht="13.5" thickBot="1" x14ac:dyDescent="0.35">
      <c r="A367" s="147" t="s">
        <v>3048</v>
      </c>
      <c r="B367" s="148"/>
      <c r="C367" s="149" t="s">
        <v>3049</v>
      </c>
      <c r="D367" s="149" t="s">
        <v>3050</v>
      </c>
      <c r="E367" s="149" t="s">
        <v>3051</v>
      </c>
      <c r="F367" s="149" t="s">
        <v>3052</v>
      </c>
      <c r="G367" s="152" t="s">
        <v>3053</v>
      </c>
      <c r="H367" s="155"/>
      <c r="I367" s="156"/>
    </row>
    <row r="368" spans="1:9" ht="13.5" thickBot="1" x14ac:dyDescent="0.35">
      <c r="A368" s="144" t="s">
        <v>3054</v>
      </c>
      <c r="B368" s="145"/>
      <c r="C368" s="146" t="s">
        <v>3055</v>
      </c>
      <c r="D368" s="146" t="s">
        <v>3056</v>
      </c>
      <c r="E368" s="146" t="s">
        <v>3057</v>
      </c>
      <c r="F368" s="146" t="s">
        <v>3058</v>
      </c>
      <c r="G368" s="151" t="s">
        <v>3059</v>
      </c>
      <c r="H368" s="153"/>
      <c r="I368" s="154"/>
    </row>
    <row r="369" spans="1:9" ht="13.5" thickBot="1" x14ac:dyDescent="0.35">
      <c r="A369" s="147" t="s">
        <v>3060</v>
      </c>
      <c r="B369" s="148"/>
      <c r="C369" s="149" t="s">
        <v>3061</v>
      </c>
      <c r="D369" s="149" t="s">
        <v>3062</v>
      </c>
      <c r="E369" s="149" t="s">
        <v>1807</v>
      </c>
      <c r="F369" s="149" t="s">
        <v>3063</v>
      </c>
      <c r="G369" s="152" t="s">
        <v>1809</v>
      </c>
      <c r="H369" s="155"/>
      <c r="I369" s="156"/>
    </row>
    <row r="370" spans="1:9" ht="13.5" thickBot="1" x14ac:dyDescent="0.35">
      <c r="A370" s="144" t="s">
        <v>3064</v>
      </c>
      <c r="B370" s="145"/>
      <c r="C370" s="146" t="s">
        <v>3065</v>
      </c>
      <c r="D370" s="146" t="s">
        <v>3062</v>
      </c>
      <c r="E370" s="146" t="s">
        <v>1812</v>
      </c>
      <c r="F370" s="146" t="s">
        <v>3063</v>
      </c>
      <c r="G370" s="151" t="s">
        <v>1813</v>
      </c>
      <c r="H370" s="153"/>
      <c r="I370" s="154"/>
    </row>
    <row r="371" spans="1:9" ht="13.5" thickBot="1" x14ac:dyDescent="0.35">
      <c r="A371" s="147" t="s">
        <v>3066</v>
      </c>
      <c r="B371" s="148"/>
      <c r="C371" s="149" t="s">
        <v>3067</v>
      </c>
      <c r="D371" s="149" t="s">
        <v>3068</v>
      </c>
      <c r="E371" s="149" t="s">
        <v>1135</v>
      </c>
      <c r="F371" s="149" t="s">
        <v>3069</v>
      </c>
      <c r="G371" s="152" t="s">
        <v>1137</v>
      </c>
      <c r="H371" s="155"/>
      <c r="I371" s="156"/>
    </row>
    <row r="372" spans="1:9" ht="13.5" thickBot="1" x14ac:dyDescent="0.35">
      <c r="A372" s="144" t="s">
        <v>396</v>
      </c>
      <c r="B372" s="145" t="s">
        <v>423</v>
      </c>
      <c r="C372" s="146" t="s">
        <v>3070</v>
      </c>
      <c r="D372" s="146" t="s">
        <v>442</v>
      </c>
      <c r="E372" s="146" t="s">
        <v>461</v>
      </c>
      <c r="F372" s="146" t="s">
        <v>3071</v>
      </c>
      <c r="G372" s="151" t="s">
        <v>3072</v>
      </c>
      <c r="H372" s="153"/>
      <c r="I372" s="154" t="s">
        <v>3880</v>
      </c>
    </row>
    <row r="373" spans="1:9" ht="13.5" thickBot="1" x14ac:dyDescent="0.35">
      <c r="A373" s="147" t="s">
        <v>3073</v>
      </c>
      <c r="B373" s="148"/>
      <c r="C373" s="149" t="s">
        <v>3074</v>
      </c>
      <c r="D373" s="149" t="s">
        <v>3075</v>
      </c>
      <c r="E373" s="149" t="s">
        <v>3076</v>
      </c>
      <c r="F373" s="149" t="s">
        <v>3077</v>
      </c>
      <c r="G373" s="152" t="s">
        <v>3078</v>
      </c>
      <c r="H373" s="155"/>
      <c r="I373" s="156"/>
    </row>
    <row r="374" spans="1:9" ht="13.5" thickBot="1" x14ac:dyDescent="0.35">
      <c r="A374" s="144" t="s">
        <v>3079</v>
      </c>
      <c r="B374" s="145"/>
      <c r="C374" s="146" t="s">
        <v>3080</v>
      </c>
      <c r="D374" s="146" t="s">
        <v>3081</v>
      </c>
      <c r="E374" s="146" t="s">
        <v>3082</v>
      </c>
      <c r="F374" s="146" t="s">
        <v>3083</v>
      </c>
      <c r="G374" s="151" t="s">
        <v>3084</v>
      </c>
      <c r="H374" s="153"/>
      <c r="I374" s="154"/>
    </row>
    <row r="375" spans="1:9" ht="13.5" thickBot="1" x14ac:dyDescent="0.35">
      <c r="A375" s="147" t="s">
        <v>3085</v>
      </c>
      <c r="B375" s="148" t="s">
        <v>3086</v>
      </c>
      <c r="C375" s="149" t="s">
        <v>3087</v>
      </c>
      <c r="D375" s="149" t="s">
        <v>3088</v>
      </c>
      <c r="E375" s="149" t="s">
        <v>3089</v>
      </c>
      <c r="F375" s="149" t="s">
        <v>3090</v>
      </c>
      <c r="G375" s="152" t="s">
        <v>3091</v>
      </c>
      <c r="H375" s="155"/>
      <c r="I375" s="156" t="s">
        <v>3880</v>
      </c>
    </row>
    <row r="376" spans="1:9" ht="13.5" thickBot="1" x14ac:dyDescent="0.35">
      <c r="A376" s="144" t="s">
        <v>3092</v>
      </c>
      <c r="B376" s="145"/>
      <c r="C376" s="146" t="s">
        <v>3093</v>
      </c>
      <c r="D376" s="146" t="s">
        <v>3094</v>
      </c>
      <c r="E376" s="146" t="s">
        <v>3095</v>
      </c>
      <c r="F376" s="146" t="s">
        <v>3096</v>
      </c>
      <c r="G376" s="151" t="s">
        <v>3097</v>
      </c>
      <c r="H376" s="153"/>
      <c r="I376" s="154"/>
    </row>
    <row r="377" spans="1:9" ht="13.5" thickBot="1" x14ac:dyDescent="0.35">
      <c r="A377" s="147" t="s">
        <v>3098</v>
      </c>
      <c r="B377" s="148"/>
      <c r="C377" s="149" t="s">
        <v>3099</v>
      </c>
      <c r="D377" s="149" t="s">
        <v>3100</v>
      </c>
      <c r="E377" s="149" t="s">
        <v>3101</v>
      </c>
      <c r="F377" s="149" t="s">
        <v>3102</v>
      </c>
      <c r="G377" s="152" t="s">
        <v>3103</v>
      </c>
      <c r="H377" s="155"/>
      <c r="I377" s="156"/>
    </row>
    <row r="378" spans="1:9" ht="13.5" thickBot="1" x14ac:dyDescent="0.35">
      <c r="A378" s="144" t="s">
        <v>3104</v>
      </c>
      <c r="B378" s="145"/>
      <c r="C378" s="146" t="s">
        <v>3105</v>
      </c>
      <c r="D378" s="146" t="s">
        <v>3106</v>
      </c>
      <c r="E378" s="146" t="s">
        <v>3107</v>
      </c>
      <c r="F378" s="146" t="s">
        <v>3108</v>
      </c>
      <c r="G378" s="151" t="s">
        <v>3109</v>
      </c>
      <c r="H378" s="153"/>
      <c r="I378" s="154"/>
    </row>
    <row r="379" spans="1:9" ht="13.5" thickBot="1" x14ac:dyDescent="0.35">
      <c r="A379" s="147" t="s">
        <v>3110</v>
      </c>
      <c r="B379" s="148"/>
      <c r="C379" s="149" t="s">
        <v>3111</v>
      </c>
      <c r="D379" s="149" t="s">
        <v>3112</v>
      </c>
      <c r="E379" s="149" t="s">
        <v>3113</v>
      </c>
      <c r="F379" s="149" t="s">
        <v>3114</v>
      </c>
      <c r="G379" s="152" t="s">
        <v>3115</v>
      </c>
      <c r="H379" s="155"/>
      <c r="I379" s="156"/>
    </row>
    <row r="380" spans="1:9" ht="13.5" thickBot="1" x14ac:dyDescent="0.35">
      <c r="A380" s="144" t="s">
        <v>3116</v>
      </c>
      <c r="B380" s="145"/>
      <c r="C380" s="146" t="s">
        <v>3117</v>
      </c>
      <c r="D380" s="146" t="s">
        <v>3118</v>
      </c>
      <c r="E380" s="146" t="s">
        <v>3119</v>
      </c>
      <c r="F380" s="146" t="s">
        <v>3120</v>
      </c>
      <c r="G380" s="151" t="s">
        <v>3121</v>
      </c>
      <c r="H380" s="153"/>
      <c r="I380" s="154"/>
    </row>
    <row r="381" spans="1:9" ht="13.5" thickBot="1" x14ac:dyDescent="0.35">
      <c r="A381" s="147" t="s">
        <v>3122</v>
      </c>
      <c r="B381" s="148"/>
      <c r="C381" s="149" t="s">
        <v>3123</v>
      </c>
      <c r="D381" s="149" t="s">
        <v>3124</v>
      </c>
      <c r="E381" s="149" t="s">
        <v>3125</v>
      </c>
      <c r="F381" s="149" t="s">
        <v>3126</v>
      </c>
      <c r="G381" s="152" t="s">
        <v>3127</v>
      </c>
      <c r="H381" s="155"/>
      <c r="I381" s="156"/>
    </row>
    <row r="382" spans="1:9" ht="13.5" thickBot="1" x14ac:dyDescent="0.35">
      <c r="A382" s="144" t="s">
        <v>3128</v>
      </c>
      <c r="B382" s="145"/>
      <c r="C382" s="146" t="s">
        <v>3129</v>
      </c>
      <c r="D382" s="146" t="s">
        <v>3130</v>
      </c>
      <c r="E382" s="146" t="s">
        <v>3131</v>
      </c>
      <c r="F382" s="146" t="s">
        <v>3132</v>
      </c>
      <c r="G382" s="151" t="s">
        <v>3133</v>
      </c>
      <c r="H382" s="153"/>
      <c r="I382" s="154"/>
    </row>
    <row r="383" spans="1:9" ht="13.5" thickBot="1" x14ac:dyDescent="0.35">
      <c r="A383" s="147" t="s">
        <v>3134</v>
      </c>
      <c r="B383" s="148"/>
      <c r="C383" s="149" t="s">
        <v>3135</v>
      </c>
      <c r="D383" s="149" t="s">
        <v>3136</v>
      </c>
      <c r="E383" s="149" t="s">
        <v>3137</v>
      </c>
      <c r="F383" s="149" t="s">
        <v>3138</v>
      </c>
      <c r="G383" s="152" t="s">
        <v>3139</v>
      </c>
      <c r="H383" s="155"/>
      <c r="I383" s="156"/>
    </row>
    <row r="384" spans="1:9" ht="13.5" thickBot="1" x14ac:dyDescent="0.35">
      <c r="A384" s="144" t="s">
        <v>3140</v>
      </c>
      <c r="B384" s="145"/>
      <c r="C384" s="146" t="s">
        <v>3141</v>
      </c>
      <c r="D384" s="146" t="s">
        <v>3142</v>
      </c>
      <c r="E384" s="146" t="s">
        <v>3143</v>
      </c>
      <c r="F384" s="146" t="s">
        <v>3144</v>
      </c>
      <c r="G384" s="151" t="s">
        <v>3145</v>
      </c>
      <c r="H384" s="153"/>
      <c r="I384" s="154"/>
    </row>
    <row r="385" spans="1:9" ht="13.5" thickBot="1" x14ac:dyDescent="0.35">
      <c r="A385" s="147" t="s">
        <v>3146</v>
      </c>
      <c r="B385" s="148"/>
      <c r="C385" s="149" t="s">
        <v>3147</v>
      </c>
      <c r="D385" s="149" t="s">
        <v>3148</v>
      </c>
      <c r="E385" s="149" t="s">
        <v>3149</v>
      </c>
      <c r="F385" s="149" t="s">
        <v>3150</v>
      </c>
      <c r="G385" s="152" t="s">
        <v>3151</v>
      </c>
      <c r="H385" s="155"/>
      <c r="I385" s="156"/>
    </row>
    <row r="386" spans="1:9" ht="13.5" thickBot="1" x14ac:dyDescent="0.35">
      <c r="A386" s="144" t="s">
        <v>3152</v>
      </c>
      <c r="B386" s="145"/>
      <c r="C386" s="146" t="s">
        <v>3153</v>
      </c>
      <c r="D386" s="146" t="s">
        <v>3154</v>
      </c>
      <c r="E386" s="146" t="s">
        <v>3155</v>
      </c>
      <c r="F386" s="146" t="s">
        <v>3156</v>
      </c>
      <c r="G386" s="151" t="s">
        <v>3157</v>
      </c>
      <c r="H386" s="153"/>
      <c r="I386" s="154"/>
    </row>
    <row r="387" spans="1:9" ht="13.5" thickBot="1" x14ac:dyDescent="0.35">
      <c r="A387" s="147" t="s">
        <v>3158</v>
      </c>
      <c r="B387" s="148"/>
      <c r="C387" s="149" t="s">
        <v>3159</v>
      </c>
      <c r="D387" s="149" t="s">
        <v>3160</v>
      </c>
      <c r="E387" s="149" t="s">
        <v>3161</v>
      </c>
      <c r="F387" s="149" t="s">
        <v>1248</v>
      </c>
      <c r="G387" s="152" t="s">
        <v>3162</v>
      </c>
      <c r="H387" s="155"/>
      <c r="I387" s="156"/>
    </row>
    <row r="388" spans="1:9" ht="13.5" thickBot="1" x14ac:dyDescent="0.35">
      <c r="A388" s="144" t="s">
        <v>3163</v>
      </c>
      <c r="B388" s="145"/>
      <c r="C388" s="146" t="s">
        <v>3164</v>
      </c>
      <c r="D388" s="146" t="s">
        <v>3165</v>
      </c>
      <c r="E388" s="146" t="s">
        <v>3166</v>
      </c>
      <c r="F388" s="146" t="s">
        <v>3167</v>
      </c>
      <c r="G388" s="151" t="s">
        <v>3168</v>
      </c>
      <c r="H388" s="153"/>
      <c r="I388" s="154"/>
    </row>
    <row r="389" spans="1:9" ht="13.5" thickBot="1" x14ac:dyDescent="0.35">
      <c r="A389" s="147" t="s">
        <v>3169</v>
      </c>
      <c r="B389" s="148"/>
      <c r="C389" s="149" t="s">
        <v>3170</v>
      </c>
      <c r="D389" s="149" t="s">
        <v>1751</v>
      </c>
      <c r="E389" s="149" t="s">
        <v>1734</v>
      </c>
      <c r="F389" s="149" t="s">
        <v>1753</v>
      </c>
      <c r="G389" s="152" t="s">
        <v>1736</v>
      </c>
      <c r="H389" s="155"/>
      <c r="I389" s="156"/>
    </row>
    <row r="390" spans="1:9" ht="13.5" thickBot="1" x14ac:dyDescent="0.35">
      <c r="A390" s="144" t="s">
        <v>3171</v>
      </c>
      <c r="B390" s="145"/>
      <c r="C390" s="146" t="s">
        <v>3172</v>
      </c>
      <c r="D390" s="146" t="s">
        <v>3173</v>
      </c>
      <c r="E390" s="146" t="s">
        <v>3174</v>
      </c>
      <c r="F390" s="146" t="s">
        <v>2568</v>
      </c>
      <c r="G390" s="151" t="s">
        <v>3175</v>
      </c>
      <c r="H390" s="153"/>
      <c r="I390" s="154"/>
    </row>
    <row r="391" spans="1:9" ht="13.5" thickBot="1" x14ac:dyDescent="0.35">
      <c r="A391" s="147" t="s">
        <v>3176</v>
      </c>
      <c r="B391" s="148"/>
      <c r="C391" s="149" t="s">
        <v>3177</v>
      </c>
      <c r="D391" s="149" t="s">
        <v>3178</v>
      </c>
      <c r="E391" s="149" t="s">
        <v>3179</v>
      </c>
      <c r="F391" s="149" t="s">
        <v>3180</v>
      </c>
      <c r="G391" s="152" t="s">
        <v>3181</v>
      </c>
      <c r="H391" s="155"/>
      <c r="I391" s="156"/>
    </row>
    <row r="392" spans="1:9" ht="13.5" thickBot="1" x14ac:dyDescent="0.35">
      <c r="A392" s="144" t="s">
        <v>3182</v>
      </c>
      <c r="B392" s="145"/>
      <c r="C392" s="146" t="s">
        <v>3183</v>
      </c>
      <c r="D392" s="146" t="s">
        <v>1697</v>
      </c>
      <c r="E392" s="146" t="s">
        <v>2044</v>
      </c>
      <c r="F392" s="146" t="s">
        <v>1698</v>
      </c>
      <c r="G392" s="151" t="s">
        <v>2046</v>
      </c>
      <c r="H392" s="153"/>
      <c r="I392" s="154"/>
    </row>
    <row r="393" spans="1:9" ht="13.5" thickBot="1" x14ac:dyDescent="0.35">
      <c r="A393" s="147" t="s">
        <v>3184</v>
      </c>
      <c r="B393" s="148"/>
      <c r="C393" s="149" t="s">
        <v>3185</v>
      </c>
      <c r="D393" s="149" t="s">
        <v>1397</v>
      </c>
      <c r="E393" s="149" t="s">
        <v>2044</v>
      </c>
      <c r="F393" s="149" t="s">
        <v>1398</v>
      </c>
      <c r="G393" s="152" t="s">
        <v>2046</v>
      </c>
      <c r="H393" s="155"/>
      <c r="I393" s="156"/>
    </row>
    <row r="394" spans="1:9" ht="13.5" thickBot="1" x14ac:dyDescent="0.35">
      <c r="A394" s="144" t="s">
        <v>3186</v>
      </c>
      <c r="B394" s="145"/>
      <c r="C394" s="146" t="s">
        <v>3187</v>
      </c>
      <c r="D394" s="146" t="s">
        <v>3188</v>
      </c>
      <c r="E394" s="146" t="s">
        <v>2044</v>
      </c>
      <c r="F394" s="146" t="s">
        <v>3189</v>
      </c>
      <c r="G394" s="151" t="s">
        <v>2046</v>
      </c>
      <c r="H394" s="153"/>
      <c r="I394" s="154"/>
    </row>
    <row r="395" spans="1:9" ht="13.5" thickBot="1" x14ac:dyDescent="0.35">
      <c r="A395" s="147" t="s">
        <v>3190</v>
      </c>
      <c r="B395" s="148"/>
      <c r="C395" s="149" t="s">
        <v>3191</v>
      </c>
      <c r="D395" s="149" t="s">
        <v>3192</v>
      </c>
      <c r="E395" s="149" t="s">
        <v>3193</v>
      </c>
      <c r="F395" s="149" t="s">
        <v>3194</v>
      </c>
      <c r="G395" s="152" t="s">
        <v>2220</v>
      </c>
      <c r="H395" s="155"/>
      <c r="I395" s="156"/>
    </row>
    <row r="396" spans="1:9" ht="13.5" thickBot="1" x14ac:dyDescent="0.35">
      <c r="A396" s="144" t="s">
        <v>3195</v>
      </c>
      <c r="B396" s="145"/>
      <c r="C396" s="146" t="s">
        <v>3196</v>
      </c>
      <c r="D396" s="146" t="s">
        <v>3197</v>
      </c>
      <c r="E396" s="146" t="s">
        <v>2094</v>
      </c>
      <c r="F396" s="146" t="s">
        <v>3198</v>
      </c>
      <c r="G396" s="151" t="s">
        <v>2096</v>
      </c>
      <c r="H396" s="153"/>
      <c r="I396" s="154"/>
    </row>
    <row r="397" spans="1:9" ht="13.5" thickBot="1" x14ac:dyDescent="0.35">
      <c r="A397" s="147" t="s">
        <v>3199</v>
      </c>
      <c r="B397" s="148"/>
      <c r="C397" s="149" t="s">
        <v>3200</v>
      </c>
      <c r="D397" s="149" t="s">
        <v>3197</v>
      </c>
      <c r="E397" s="149" t="s">
        <v>3201</v>
      </c>
      <c r="F397" s="149" t="s">
        <v>3198</v>
      </c>
      <c r="G397" s="152" t="s">
        <v>3202</v>
      </c>
      <c r="H397" s="155"/>
      <c r="I397" s="156"/>
    </row>
    <row r="398" spans="1:9" ht="13.5" thickBot="1" x14ac:dyDescent="0.35">
      <c r="A398" s="144" t="s">
        <v>3203</v>
      </c>
      <c r="B398" s="145"/>
      <c r="C398" s="146" t="s">
        <v>3204</v>
      </c>
      <c r="D398" s="146" t="s">
        <v>3197</v>
      </c>
      <c r="E398" s="146" t="s">
        <v>3205</v>
      </c>
      <c r="F398" s="146" t="s">
        <v>3198</v>
      </c>
      <c r="G398" s="151" t="s">
        <v>3206</v>
      </c>
      <c r="H398" s="153"/>
      <c r="I398" s="154"/>
    </row>
    <row r="399" spans="1:9" ht="13.5" thickBot="1" x14ac:dyDescent="0.35">
      <c r="A399" s="147" t="s">
        <v>3207</v>
      </c>
      <c r="B399" s="148" t="s">
        <v>3208</v>
      </c>
      <c r="C399" s="149" t="s">
        <v>3209</v>
      </c>
      <c r="D399" s="149" t="s">
        <v>3210</v>
      </c>
      <c r="E399" s="149" t="s">
        <v>3211</v>
      </c>
      <c r="F399" s="149" t="s">
        <v>3212</v>
      </c>
      <c r="G399" s="152" t="s">
        <v>3213</v>
      </c>
      <c r="H399" s="155"/>
      <c r="I399" s="156"/>
    </row>
    <row r="400" spans="1:9" ht="13.5" thickBot="1" x14ac:dyDescent="0.35">
      <c r="A400" s="144" t="s">
        <v>3214</v>
      </c>
      <c r="B400" s="145"/>
      <c r="C400" s="146" t="s">
        <v>3215</v>
      </c>
      <c r="D400" s="146" t="s">
        <v>3216</v>
      </c>
      <c r="E400" s="146" t="s">
        <v>3217</v>
      </c>
      <c r="F400" s="146" t="s">
        <v>3218</v>
      </c>
      <c r="G400" s="151" t="s">
        <v>3219</v>
      </c>
      <c r="H400" s="153"/>
      <c r="I400" s="154"/>
    </row>
    <row r="401" spans="1:9" ht="13.5" thickBot="1" x14ac:dyDescent="0.35">
      <c r="A401" s="147" t="s">
        <v>3220</v>
      </c>
      <c r="B401" s="148"/>
      <c r="C401" s="149" t="s">
        <v>3221</v>
      </c>
      <c r="D401" s="149" t="s">
        <v>3222</v>
      </c>
      <c r="E401" s="149" t="s">
        <v>3223</v>
      </c>
      <c r="F401" s="149" t="s">
        <v>3224</v>
      </c>
      <c r="G401" s="152" t="s">
        <v>3225</v>
      </c>
      <c r="H401" s="155"/>
      <c r="I401" s="156"/>
    </row>
    <row r="402" spans="1:9" ht="13.5" thickBot="1" x14ac:dyDescent="0.35">
      <c r="A402" s="144" t="s">
        <v>3226</v>
      </c>
      <c r="B402" s="145"/>
      <c r="C402" s="146" t="s">
        <v>3227</v>
      </c>
      <c r="D402" s="146" t="s">
        <v>3228</v>
      </c>
      <c r="E402" s="146" t="s">
        <v>3229</v>
      </c>
      <c r="F402" s="146" t="s">
        <v>3230</v>
      </c>
      <c r="G402" s="151" t="s">
        <v>3231</v>
      </c>
      <c r="H402" s="153"/>
      <c r="I402" s="154"/>
    </row>
    <row r="403" spans="1:9" ht="13.5" thickBot="1" x14ac:dyDescent="0.35">
      <c r="A403" s="147" t="s">
        <v>3232</v>
      </c>
      <c r="B403" s="148" t="s">
        <v>3233</v>
      </c>
      <c r="C403" s="149" t="s">
        <v>3234</v>
      </c>
      <c r="D403" s="149" t="s">
        <v>3235</v>
      </c>
      <c r="E403" s="149" t="s">
        <v>3236</v>
      </c>
      <c r="F403" s="149" t="s">
        <v>3237</v>
      </c>
      <c r="G403" s="152" t="s">
        <v>3238</v>
      </c>
      <c r="H403" s="155"/>
      <c r="I403" s="156" t="s">
        <v>3880</v>
      </c>
    </row>
    <row r="404" spans="1:9" ht="13.5" thickBot="1" x14ac:dyDescent="0.35">
      <c r="A404" s="144" t="s">
        <v>3239</v>
      </c>
      <c r="B404" s="145"/>
      <c r="C404" s="146" t="s">
        <v>3240</v>
      </c>
      <c r="D404" s="146" t="s">
        <v>3241</v>
      </c>
      <c r="E404" s="146" t="s">
        <v>1281</v>
      </c>
      <c r="F404" s="146" t="s">
        <v>3242</v>
      </c>
      <c r="G404" s="151" t="s">
        <v>1283</v>
      </c>
      <c r="H404" s="153"/>
      <c r="I404" s="154"/>
    </row>
    <row r="405" spans="1:9" ht="13.5" thickBot="1" x14ac:dyDescent="0.35">
      <c r="A405" s="147" t="s">
        <v>3243</v>
      </c>
      <c r="B405" s="148"/>
      <c r="C405" s="149" t="s">
        <v>3244</v>
      </c>
      <c r="D405" s="149" t="s">
        <v>3245</v>
      </c>
      <c r="E405" s="149" t="s">
        <v>3246</v>
      </c>
      <c r="F405" s="149" t="s">
        <v>3247</v>
      </c>
      <c r="G405" s="152" t="s">
        <v>3248</v>
      </c>
      <c r="H405" s="155"/>
      <c r="I405" s="156"/>
    </row>
    <row r="406" spans="1:9" ht="13.5" thickBot="1" x14ac:dyDescent="0.35">
      <c r="A406" s="144" t="s">
        <v>3249</v>
      </c>
      <c r="B406" s="145"/>
      <c r="C406" s="146" t="s">
        <v>3250</v>
      </c>
      <c r="D406" s="146" t="s">
        <v>3251</v>
      </c>
      <c r="E406" s="146" t="s">
        <v>3252</v>
      </c>
      <c r="F406" s="146" t="s">
        <v>3253</v>
      </c>
      <c r="G406" s="151" t="s">
        <v>3254</v>
      </c>
      <c r="H406" s="153"/>
      <c r="I406" s="154"/>
    </row>
    <row r="407" spans="1:9" ht="13.5" thickBot="1" x14ac:dyDescent="0.35">
      <c r="A407" s="147" t="s">
        <v>3255</v>
      </c>
      <c r="B407" s="148"/>
      <c r="C407" s="149" t="s">
        <v>3256</v>
      </c>
      <c r="D407" s="149" t="s">
        <v>3257</v>
      </c>
      <c r="E407" s="149" t="s">
        <v>3258</v>
      </c>
      <c r="F407" s="149" t="s">
        <v>3259</v>
      </c>
      <c r="G407" s="152" t="s">
        <v>3260</v>
      </c>
      <c r="H407" s="155"/>
      <c r="I407" s="156"/>
    </row>
    <row r="408" spans="1:9" ht="13.5" thickBot="1" x14ac:dyDescent="0.35">
      <c r="A408" s="144" t="s">
        <v>3261</v>
      </c>
      <c r="B408" s="145"/>
      <c r="C408" s="146" t="s">
        <v>3262</v>
      </c>
      <c r="D408" s="146" t="s">
        <v>3263</v>
      </c>
      <c r="E408" s="146" t="s">
        <v>3264</v>
      </c>
      <c r="F408" s="146" t="s">
        <v>3265</v>
      </c>
      <c r="G408" s="151" t="s">
        <v>3266</v>
      </c>
      <c r="H408" s="153"/>
      <c r="I408" s="154"/>
    </row>
    <row r="409" spans="1:9" ht="13.5" thickBot="1" x14ac:dyDescent="0.35">
      <c r="A409" s="147" t="s">
        <v>3267</v>
      </c>
      <c r="B409" s="148" t="s">
        <v>3268</v>
      </c>
      <c r="C409" s="149" t="s">
        <v>1863</v>
      </c>
      <c r="D409" s="149" t="s">
        <v>1864</v>
      </c>
      <c r="E409" s="149" t="s">
        <v>1865</v>
      </c>
      <c r="F409" s="149" t="s">
        <v>1866</v>
      </c>
      <c r="G409" s="152" t="s">
        <v>1867</v>
      </c>
      <c r="H409" s="155"/>
      <c r="I409" s="156"/>
    </row>
    <row r="410" spans="1:9" ht="13.5" thickBot="1" x14ac:dyDescent="0.35">
      <c r="A410" s="144" t="s">
        <v>3269</v>
      </c>
      <c r="B410" s="145"/>
      <c r="C410" s="146" t="s">
        <v>3270</v>
      </c>
      <c r="D410" s="146" t="s">
        <v>3271</v>
      </c>
      <c r="E410" s="146" t="s">
        <v>3272</v>
      </c>
      <c r="F410" s="146" t="s">
        <v>3273</v>
      </c>
      <c r="G410" s="151" t="s">
        <v>3274</v>
      </c>
      <c r="H410" s="153"/>
      <c r="I410" s="154"/>
    </row>
    <row r="411" spans="1:9" ht="13.5" thickBot="1" x14ac:dyDescent="0.35">
      <c r="A411" s="147" t="s">
        <v>3275</v>
      </c>
      <c r="B411" s="148" t="s">
        <v>3276</v>
      </c>
      <c r="C411" s="149" t="s">
        <v>1042</v>
      </c>
      <c r="D411" s="149" t="s">
        <v>3277</v>
      </c>
      <c r="E411" s="149" t="s">
        <v>3278</v>
      </c>
      <c r="F411" s="149" t="s">
        <v>3279</v>
      </c>
      <c r="G411" s="152" t="s">
        <v>3280</v>
      </c>
      <c r="H411" s="155"/>
      <c r="I411" s="156"/>
    </row>
    <row r="412" spans="1:9" ht="13.5" thickBot="1" x14ac:dyDescent="0.35">
      <c r="A412" s="144" t="s">
        <v>3281</v>
      </c>
      <c r="B412" s="145" t="s">
        <v>3282</v>
      </c>
      <c r="C412" s="146" t="s">
        <v>1050</v>
      </c>
      <c r="D412" s="146" t="s">
        <v>3283</v>
      </c>
      <c r="E412" s="146" t="s">
        <v>3284</v>
      </c>
      <c r="F412" s="146" t="s">
        <v>3285</v>
      </c>
      <c r="G412" s="151" t="s">
        <v>3286</v>
      </c>
      <c r="H412" s="153"/>
      <c r="I412" s="154"/>
    </row>
    <row r="413" spans="1:9" ht="13.5" thickBot="1" x14ac:dyDescent="0.35">
      <c r="A413" s="147" t="s">
        <v>3287</v>
      </c>
      <c r="B413" s="148"/>
      <c r="C413" s="149" t="s">
        <v>3288</v>
      </c>
      <c r="D413" s="149" t="s">
        <v>1733</v>
      </c>
      <c r="E413" s="149" t="s">
        <v>1681</v>
      </c>
      <c r="F413" s="149" t="s">
        <v>1735</v>
      </c>
      <c r="G413" s="152" t="s">
        <v>1682</v>
      </c>
      <c r="H413" s="155"/>
      <c r="I413" s="156"/>
    </row>
    <row r="414" spans="1:9" ht="13.5" thickBot="1" x14ac:dyDescent="0.35">
      <c r="A414" s="144" t="s">
        <v>3289</v>
      </c>
      <c r="B414" s="145" t="s">
        <v>3290</v>
      </c>
      <c r="C414" s="146" t="s">
        <v>3291</v>
      </c>
      <c r="D414" s="146" t="s">
        <v>2783</v>
      </c>
      <c r="E414" s="146" t="s">
        <v>3292</v>
      </c>
      <c r="F414" s="146" t="s">
        <v>2785</v>
      </c>
      <c r="G414" s="151" t="s">
        <v>3293</v>
      </c>
      <c r="H414" s="153"/>
      <c r="I414" s="154" t="s">
        <v>3880</v>
      </c>
    </row>
    <row r="415" spans="1:9" ht="13.5" thickBot="1" x14ac:dyDescent="0.35">
      <c r="A415" s="147" t="s">
        <v>3294</v>
      </c>
      <c r="B415" s="148"/>
      <c r="C415" s="149" t="s">
        <v>3295</v>
      </c>
      <c r="D415" s="149" t="s">
        <v>3296</v>
      </c>
      <c r="E415" s="149" t="s">
        <v>1801</v>
      </c>
      <c r="F415" s="149" t="s">
        <v>3297</v>
      </c>
      <c r="G415" s="152" t="s">
        <v>1803</v>
      </c>
      <c r="H415" s="155"/>
      <c r="I415" s="156"/>
    </row>
    <row r="416" spans="1:9" ht="13.5" thickBot="1" x14ac:dyDescent="0.35">
      <c r="A416" s="144" t="s">
        <v>3298</v>
      </c>
      <c r="B416" s="145"/>
      <c r="C416" s="146" t="s">
        <v>3299</v>
      </c>
      <c r="D416" s="146" t="s">
        <v>3300</v>
      </c>
      <c r="E416" s="146" t="s">
        <v>3301</v>
      </c>
      <c r="F416" s="146" t="s">
        <v>3302</v>
      </c>
      <c r="G416" s="151" t="s">
        <v>3303</v>
      </c>
      <c r="H416" s="153"/>
      <c r="I416" s="154"/>
    </row>
    <row r="417" spans="1:9" ht="13.5" thickBot="1" x14ac:dyDescent="0.35">
      <c r="A417" s="147" t="s">
        <v>3304</v>
      </c>
      <c r="B417" s="148"/>
      <c r="C417" s="149" t="s">
        <v>3305</v>
      </c>
      <c r="D417" s="149" t="s">
        <v>3306</v>
      </c>
      <c r="E417" s="149" t="s">
        <v>3307</v>
      </c>
      <c r="F417" s="149" t="s">
        <v>3308</v>
      </c>
      <c r="G417" s="152" t="s">
        <v>3309</v>
      </c>
      <c r="H417" s="155"/>
      <c r="I417" s="156"/>
    </row>
    <row r="418" spans="1:9" ht="13.5" thickBot="1" x14ac:dyDescent="0.35">
      <c r="A418" s="144" t="s">
        <v>3310</v>
      </c>
      <c r="B418" s="145"/>
      <c r="C418" s="146" t="s">
        <v>3311</v>
      </c>
      <c r="D418" s="146" t="s">
        <v>3312</v>
      </c>
      <c r="E418" s="146" t="s">
        <v>3313</v>
      </c>
      <c r="F418" s="146" t="s">
        <v>3314</v>
      </c>
      <c r="G418" s="151" t="s">
        <v>1974</v>
      </c>
      <c r="H418" s="153"/>
      <c r="I418" s="154"/>
    </row>
    <row r="419" spans="1:9" ht="13.5" thickBot="1" x14ac:dyDescent="0.35">
      <c r="A419" s="147" t="s">
        <v>3315</v>
      </c>
      <c r="B419" s="148"/>
      <c r="C419" s="149" t="s">
        <v>3316</v>
      </c>
      <c r="D419" s="149" t="s">
        <v>3317</v>
      </c>
      <c r="E419" s="149" t="s">
        <v>3318</v>
      </c>
      <c r="F419" s="149" t="s">
        <v>3319</v>
      </c>
      <c r="G419" s="152" t="s">
        <v>3320</v>
      </c>
      <c r="H419" s="155"/>
      <c r="I419" s="156"/>
    </row>
    <row r="420" spans="1:9" ht="13.5" thickBot="1" x14ac:dyDescent="0.35">
      <c r="A420" s="144" t="s">
        <v>3321</v>
      </c>
      <c r="B420" s="145"/>
      <c r="C420" s="146" t="s">
        <v>3322</v>
      </c>
      <c r="D420" s="146" t="s">
        <v>3323</v>
      </c>
      <c r="E420" s="146" t="s">
        <v>3324</v>
      </c>
      <c r="F420" s="146" t="s">
        <v>3325</v>
      </c>
      <c r="G420" s="151" t="s">
        <v>3326</v>
      </c>
      <c r="H420" s="153"/>
      <c r="I420" s="154"/>
    </row>
    <row r="421" spans="1:9" ht="13.5" thickBot="1" x14ac:dyDescent="0.35">
      <c r="A421" s="147" t="s">
        <v>3327</v>
      </c>
      <c r="B421" s="148"/>
      <c r="C421" s="149" t="s">
        <v>3328</v>
      </c>
      <c r="D421" s="149" t="s">
        <v>3329</v>
      </c>
      <c r="E421" s="149" t="s">
        <v>3330</v>
      </c>
      <c r="F421" s="149" t="s">
        <v>2725</v>
      </c>
      <c r="G421" s="152" t="s">
        <v>3331</v>
      </c>
      <c r="H421" s="155"/>
      <c r="I421" s="156"/>
    </row>
    <row r="422" spans="1:9" ht="13.5" thickBot="1" x14ac:dyDescent="0.35">
      <c r="A422" s="144" t="s">
        <v>3332</v>
      </c>
      <c r="B422" s="145"/>
      <c r="C422" s="146" t="s">
        <v>3333</v>
      </c>
      <c r="D422" s="146" t="s">
        <v>3334</v>
      </c>
      <c r="E422" s="146" t="s">
        <v>3335</v>
      </c>
      <c r="F422" s="146" t="s">
        <v>3336</v>
      </c>
      <c r="G422" s="151" t="s">
        <v>3337</v>
      </c>
      <c r="H422" s="153"/>
      <c r="I422" s="154"/>
    </row>
    <row r="423" spans="1:9" ht="13.5" thickBot="1" x14ac:dyDescent="0.35">
      <c r="A423" s="147" t="s">
        <v>3338</v>
      </c>
      <c r="B423" s="148"/>
      <c r="C423" s="149" t="s">
        <v>3339</v>
      </c>
      <c r="D423" s="149" t="s">
        <v>3340</v>
      </c>
      <c r="E423" s="149" t="s">
        <v>3307</v>
      </c>
      <c r="F423" s="149" t="s">
        <v>3237</v>
      </c>
      <c r="G423" s="152" t="s">
        <v>3309</v>
      </c>
      <c r="H423" s="155"/>
      <c r="I423" s="156"/>
    </row>
    <row r="424" spans="1:9" ht="13.5" thickBot="1" x14ac:dyDescent="0.35">
      <c r="A424" s="144" t="s">
        <v>3341</v>
      </c>
      <c r="B424" s="145"/>
      <c r="C424" s="146" t="s">
        <v>3342</v>
      </c>
      <c r="D424" s="146" t="s">
        <v>3343</v>
      </c>
      <c r="E424" s="146" t="s">
        <v>3344</v>
      </c>
      <c r="F424" s="146" t="s">
        <v>3345</v>
      </c>
      <c r="G424" s="151" t="s">
        <v>3346</v>
      </c>
      <c r="H424" s="153"/>
      <c r="I424" s="154"/>
    </row>
    <row r="425" spans="1:9" ht="13.5" thickBot="1" x14ac:dyDescent="0.35">
      <c r="A425" s="147" t="s">
        <v>3347</v>
      </c>
      <c r="B425" s="148"/>
      <c r="C425" s="149" t="s">
        <v>3348</v>
      </c>
      <c r="D425" s="149" t="s">
        <v>3349</v>
      </c>
      <c r="E425" s="149" t="s">
        <v>3350</v>
      </c>
      <c r="F425" s="149" t="s">
        <v>3351</v>
      </c>
      <c r="G425" s="152" t="s">
        <v>3352</v>
      </c>
      <c r="H425" s="155"/>
      <c r="I425" s="156"/>
    </row>
    <row r="426" spans="1:9" ht="13.5" thickBot="1" x14ac:dyDescent="0.35">
      <c r="A426" s="144" t="s">
        <v>3353</v>
      </c>
      <c r="B426" s="145"/>
      <c r="C426" s="146" t="s">
        <v>3354</v>
      </c>
      <c r="D426" s="146" t="s">
        <v>3355</v>
      </c>
      <c r="E426" s="146" t="s">
        <v>3356</v>
      </c>
      <c r="F426" s="146" t="s">
        <v>3357</v>
      </c>
      <c r="G426" s="151" t="s">
        <v>1760</v>
      </c>
      <c r="H426" s="153"/>
      <c r="I426" s="154"/>
    </row>
    <row r="427" spans="1:9" ht="13.5" thickBot="1" x14ac:dyDescent="0.35">
      <c r="A427" s="147" t="s">
        <v>3358</v>
      </c>
      <c r="B427" s="148"/>
      <c r="C427" s="149" t="s">
        <v>3359</v>
      </c>
      <c r="D427" s="149" t="s">
        <v>3360</v>
      </c>
      <c r="E427" s="149" t="s">
        <v>3361</v>
      </c>
      <c r="F427" s="149" t="s">
        <v>3362</v>
      </c>
      <c r="G427" s="152" t="s">
        <v>3363</v>
      </c>
      <c r="H427" s="155"/>
      <c r="I427" s="156"/>
    </row>
    <row r="428" spans="1:9" ht="13.5" thickBot="1" x14ac:dyDescent="0.35">
      <c r="A428" s="144" t="s">
        <v>3364</v>
      </c>
      <c r="B428" s="145"/>
      <c r="C428" s="146" t="s">
        <v>3365</v>
      </c>
      <c r="D428" s="146" t="s">
        <v>3366</v>
      </c>
      <c r="E428" s="146" t="s">
        <v>3367</v>
      </c>
      <c r="F428" s="146" t="s">
        <v>3368</v>
      </c>
      <c r="G428" s="151" t="s">
        <v>3369</v>
      </c>
      <c r="H428" s="153"/>
      <c r="I428" s="154"/>
    </row>
    <row r="429" spans="1:9" ht="13.5" thickBot="1" x14ac:dyDescent="0.35">
      <c r="A429" s="147" t="s">
        <v>3370</v>
      </c>
      <c r="B429" s="148"/>
      <c r="C429" s="149" t="s">
        <v>3371</v>
      </c>
      <c r="D429" s="149" t="s">
        <v>3372</v>
      </c>
      <c r="E429" s="149" t="s">
        <v>3373</v>
      </c>
      <c r="F429" s="149" t="s">
        <v>3374</v>
      </c>
      <c r="G429" s="152" t="s">
        <v>3375</v>
      </c>
      <c r="H429" s="155"/>
      <c r="I429" s="156"/>
    </row>
    <row r="430" spans="1:9" ht="13.5" thickBot="1" x14ac:dyDescent="0.35">
      <c r="A430" s="144" t="s">
        <v>3376</v>
      </c>
      <c r="B430" s="145"/>
      <c r="C430" s="146" t="s">
        <v>3377</v>
      </c>
      <c r="D430" s="146" t="s">
        <v>3378</v>
      </c>
      <c r="E430" s="146" t="s">
        <v>3379</v>
      </c>
      <c r="F430" s="146" t="s">
        <v>3380</v>
      </c>
      <c r="G430" s="151" t="s">
        <v>3381</v>
      </c>
      <c r="H430" s="153"/>
      <c r="I430" s="154"/>
    </row>
    <row r="431" spans="1:9" ht="13.5" thickBot="1" x14ac:dyDescent="0.35">
      <c r="A431" s="147" t="s">
        <v>3382</v>
      </c>
      <c r="B431" s="148"/>
      <c r="C431" s="149" t="s">
        <v>3383</v>
      </c>
      <c r="D431" s="149" t="s">
        <v>3384</v>
      </c>
      <c r="E431" s="149" t="s">
        <v>3385</v>
      </c>
      <c r="F431" s="149" t="s">
        <v>3386</v>
      </c>
      <c r="G431" s="152" t="s">
        <v>3387</v>
      </c>
      <c r="H431" s="155"/>
      <c r="I431" s="156"/>
    </row>
    <row r="432" spans="1:9" ht="13.5" thickBot="1" x14ac:dyDescent="0.35">
      <c r="A432" s="144" t="s">
        <v>3388</v>
      </c>
      <c r="B432" s="145"/>
      <c r="C432" s="146" t="s">
        <v>3389</v>
      </c>
      <c r="D432" s="146" t="s">
        <v>3390</v>
      </c>
      <c r="E432" s="146" t="s">
        <v>3391</v>
      </c>
      <c r="F432" s="146" t="s">
        <v>3392</v>
      </c>
      <c r="G432" s="151" t="s">
        <v>3393</v>
      </c>
      <c r="H432" s="153"/>
      <c r="I432" s="154"/>
    </row>
    <row r="433" spans="1:9" ht="13.5" thickBot="1" x14ac:dyDescent="0.35">
      <c r="A433" s="147" t="s">
        <v>3394</v>
      </c>
      <c r="B433" s="148"/>
      <c r="C433" s="149" t="s">
        <v>3395</v>
      </c>
      <c r="D433" s="149" t="s">
        <v>3396</v>
      </c>
      <c r="E433" s="149" t="s">
        <v>3397</v>
      </c>
      <c r="F433" s="149" t="s">
        <v>3398</v>
      </c>
      <c r="G433" s="152" t="s">
        <v>3399</v>
      </c>
      <c r="H433" s="155"/>
      <c r="I433" s="156"/>
    </row>
    <row r="434" spans="1:9" ht="13.5" thickBot="1" x14ac:dyDescent="0.35">
      <c r="A434" s="144" t="s">
        <v>3400</v>
      </c>
      <c r="B434" s="145"/>
      <c r="C434" s="146" t="s">
        <v>3401</v>
      </c>
      <c r="D434" s="146" t="s">
        <v>3402</v>
      </c>
      <c r="E434" s="146" t="s">
        <v>3403</v>
      </c>
      <c r="F434" s="146" t="s">
        <v>3404</v>
      </c>
      <c r="G434" s="151" t="s">
        <v>3405</v>
      </c>
      <c r="H434" s="153"/>
      <c r="I434" s="154"/>
    </row>
    <row r="435" spans="1:9" ht="13.5" thickBot="1" x14ac:dyDescent="0.35">
      <c r="A435" s="147" t="s">
        <v>3406</v>
      </c>
      <c r="B435" s="148"/>
      <c r="C435" s="149" t="s">
        <v>3407</v>
      </c>
      <c r="D435" s="149" t="s">
        <v>3408</v>
      </c>
      <c r="E435" s="149" t="s">
        <v>3409</v>
      </c>
      <c r="F435" s="149" t="s">
        <v>3410</v>
      </c>
      <c r="G435" s="152" t="s">
        <v>3411</v>
      </c>
      <c r="H435" s="155"/>
      <c r="I435" s="156"/>
    </row>
    <row r="436" spans="1:9" ht="13.5" thickBot="1" x14ac:dyDescent="0.35">
      <c r="A436" s="144" t="s">
        <v>3412</v>
      </c>
      <c r="B436" s="145"/>
      <c r="C436" s="146" t="s">
        <v>3413</v>
      </c>
      <c r="D436" s="146" t="s">
        <v>3414</v>
      </c>
      <c r="E436" s="146" t="s">
        <v>3415</v>
      </c>
      <c r="F436" s="146" t="s">
        <v>3416</v>
      </c>
      <c r="G436" s="151" t="s">
        <v>3417</v>
      </c>
      <c r="H436" s="153"/>
      <c r="I436" s="154"/>
    </row>
    <row r="437" spans="1:9" ht="13.5" thickBot="1" x14ac:dyDescent="0.35">
      <c r="A437" s="147" t="s">
        <v>3418</v>
      </c>
      <c r="B437" s="148"/>
      <c r="C437" s="149" t="s">
        <v>3419</v>
      </c>
      <c r="D437" s="149" t="s">
        <v>3420</v>
      </c>
      <c r="E437" s="149" t="s">
        <v>3421</v>
      </c>
      <c r="F437" s="149" t="s">
        <v>3422</v>
      </c>
      <c r="G437" s="152" t="s">
        <v>3423</v>
      </c>
      <c r="H437" s="155"/>
      <c r="I437" s="156"/>
    </row>
    <row r="438" spans="1:9" ht="13.5" thickBot="1" x14ac:dyDescent="0.35">
      <c r="A438" s="144" t="s">
        <v>3424</v>
      </c>
      <c r="B438" s="145"/>
      <c r="C438" s="146" t="s">
        <v>3425</v>
      </c>
      <c r="D438" s="146" t="s">
        <v>3426</v>
      </c>
      <c r="E438" s="146" t="s">
        <v>3427</v>
      </c>
      <c r="F438" s="146" t="s">
        <v>3428</v>
      </c>
      <c r="G438" s="151" t="s">
        <v>1131</v>
      </c>
      <c r="H438" s="153"/>
      <c r="I438" s="154"/>
    </row>
    <row r="439" spans="1:9" ht="13.5" thickBot="1" x14ac:dyDescent="0.35">
      <c r="A439" s="147" t="s">
        <v>3429</v>
      </c>
      <c r="B439" s="148"/>
      <c r="C439" s="149" t="s">
        <v>3430</v>
      </c>
      <c r="D439" s="149" t="s">
        <v>3431</v>
      </c>
      <c r="E439" s="149" t="s">
        <v>3432</v>
      </c>
      <c r="F439" s="149" t="s">
        <v>3433</v>
      </c>
      <c r="G439" s="152" t="s">
        <v>3434</v>
      </c>
      <c r="H439" s="155"/>
      <c r="I439" s="156"/>
    </row>
    <row r="440" spans="1:9" ht="13.5" thickBot="1" x14ac:dyDescent="0.35">
      <c r="A440" s="144" t="s">
        <v>3435</v>
      </c>
      <c r="B440" s="145"/>
      <c r="C440" s="146" t="s">
        <v>3436</v>
      </c>
      <c r="D440" s="146" t="s">
        <v>3437</v>
      </c>
      <c r="E440" s="146" t="s">
        <v>3438</v>
      </c>
      <c r="F440" s="146" t="s">
        <v>3439</v>
      </c>
      <c r="G440" s="151" t="s">
        <v>2330</v>
      </c>
      <c r="H440" s="153"/>
      <c r="I440" s="154"/>
    </row>
    <row r="441" spans="1:9" ht="13.5" thickBot="1" x14ac:dyDescent="0.35">
      <c r="A441" s="147" t="s">
        <v>3440</v>
      </c>
      <c r="B441" s="148"/>
      <c r="C441" s="149" t="s">
        <v>3441</v>
      </c>
      <c r="D441" s="149" t="s">
        <v>3442</v>
      </c>
      <c r="E441" s="149" t="s">
        <v>3443</v>
      </c>
      <c r="F441" s="149" t="s">
        <v>3444</v>
      </c>
      <c r="G441" s="152" t="s">
        <v>3445</v>
      </c>
      <c r="H441" s="155"/>
      <c r="I441" s="156"/>
    </row>
    <row r="442" spans="1:9" ht="13.5" thickBot="1" x14ac:dyDescent="0.35">
      <c r="A442" s="144" t="s">
        <v>3446</v>
      </c>
      <c r="B442" s="145"/>
      <c r="C442" s="146" t="s">
        <v>3447</v>
      </c>
      <c r="D442" s="146" t="s">
        <v>3448</v>
      </c>
      <c r="E442" s="146" t="s">
        <v>3449</v>
      </c>
      <c r="F442" s="146" t="s">
        <v>3450</v>
      </c>
      <c r="G442" s="151" t="s">
        <v>3451</v>
      </c>
      <c r="H442" s="153"/>
      <c r="I442" s="154"/>
    </row>
    <row r="443" spans="1:9" ht="13.5" thickBot="1" x14ac:dyDescent="0.35">
      <c r="A443" s="147" t="s">
        <v>3452</v>
      </c>
      <c r="B443" s="148"/>
      <c r="C443" s="149" t="s">
        <v>3453</v>
      </c>
      <c r="D443" s="149" t="s">
        <v>3454</v>
      </c>
      <c r="E443" s="149" t="s">
        <v>3455</v>
      </c>
      <c r="F443" s="149" t="s">
        <v>3456</v>
      </c>
      <c r="G443" s="152" t="s">
        <v>3457</v>
      </c>
      <c r="H443" s="155"/>
      <c r="I443" s="156"/>
    </row>
    <row r="444" spans="1:9" ht="13.5" thickBot="1" x14ac:dyDescent="0.35">
      <c r="A444" s="144" t="s">
        <v>3458</v>
      </c>
      <c r="B444" s="145"/>
      <c r="C444" s="146" t="s">
        <v>3459</v>
      </c>
      <c r="D444" s="146" t="s">
        <v>3460</v>
      </c>
      <c r="E444" s="146" t="s">
        <v>1714</v>
      </c>
      <c r="F444" s="146" t="s">
        <v>3461</v>
      </c>
      <c r="G444" s="151" t="s">
        <v>1715</v>
      </c>
      <c r="H444" s="153"/>
      <c r="I444" s="154"/>
    </row>
    <row r="445" spans="1:9" ht="13.5" thickBot="1" x14ac:dyDescent="0.35">
      <c r="A445" s="147" t="s">
        <v>3462</v>
      </c>
      <c r="B445" s="148" t="s">
        <v>3463</v>
      </c>
      <c r="C445" s="149" t="s">
        <v>3464</v>
      </c>
      <c r="D445" s="149" t="s">
        <v>3251</v>
      </c>
      <c r="E445" s="149" t="s">
        <v>1812</v>
      </c>
      <c r="F445" s="149" t="s">
        <v>3253</v>
      </c>
      <c r="G445" s="152" t="s">
        <v>1813</v>
      </c>
      <c r="H445" s="155"/>
      <c r="I445" s="156"/>
    </row>
    <row r="446" spans="1:9" ht="13.5" thickBot="1" x14ac:dyDescent="0.35">
      <c r="A446" s="144" t="s">
        <v>3465</v>
      </c>
      <c r="B446" s="145"/>
      <c r="C446" s="146" t="s">
        <v>3466</v>
      </c>
      <c r="D446" s="146" t="s">
        <v>1697</v>
      </c>
      <c r="E446" s="146" t="s">
        <v>3467</v>
      </c>
      <c r="F446" s="146" t="s">
        <v>1698</v>
      </c>
      <c r="G446" s="151" t="s">
        <v>3468</v>
      </c>
      <c r="H446" s="153"/>
      <c r="I446" s="154"/>
    </row>
    <row r="447" spans="1:9" ht="13.5" thickBot="1" x14ac:dyDescent="0.35">
      <c r="A447" s="147" t="s">
        <v>3469</v>
      </c>
      <c r="B447" s="148"/>
      <c r="C447" s="149" t="s">
        <v>3470</v>
      </c>
      <c r="D447" s="149" t="s">
        <v>1782</v>
      </c>
      <c r="E447" s="149" t="s">
        <v>3471</v>
      </c>
      <c r="F447" s="149" t="s">
        <v>1784</v>
      </c>
      <c r="G447" s="152" t="s">
        <v>3472</v>
      </c>
      <c r="H447" s="155"/>
      <c r="I447" s="156"/>
    </row>
    <row r="448" spans="1:9" ht="13.5" thickBot="1" x14ac:dyDescent="0.35">
      <c r="A448" s="144" t="s">
        <v>3473</v>
      </c>
      <c r="B448" s="145"/>
      <c r="C448" s="146" t="s">
        <v>3474</v>
      </c>
      <c r="D448" s="146" t="s">
        <v>3475</v>
      </c>
      <c r="E448" s="146" t="s">
        <v>3476</v>
      </c>
      <c r="F448" s="146" t="s">
        <v>3477</v>
      </c>
      <c r="G448" s="151" t="s">
        <v>3478</v>
      </c>
      <c r="H448" s="153"/>
      <c r="I448" s="154"/>
    </row>
    <row r="449" spans="1:9" ht="13.5" thickBot="1" x14ac:dyDescent="0.35">
      <c r="A449" s="147" t="s">
        <v>3479</v>
      </c>
      <c r="B449" s="148"/>
      <c r="C449" s="149" t="s">
        <v>3480</v>
      </c>
      <c r="D449" s="149" t="s">
        <v>3481</v>
      </c>
      <c r="E449" s="149" t="s">
        <v>1812</v>
      </c>
      <c r="F449" s="149" t="s">
        <v>3482</v>
      </c>
      <c r="G449" s="152" t="s">
        <v>1813</v>
      </c>
      <c r="H449" s="155"/>
      <c r="I449" s="156"/>
    </row>
    <row r="450" spans="1:9" ht="13.5" thickBot="1" x14ac:dyDescent="0.35">
      <c r="A450" s="144" t="s">
        <v>3483</v>
      </c>
      <c r="B450" s="145"/>
      <c r="C450" s="146" t="s">
        <v>3484</v>
      </c>
      <c r="D450" s="146" t="s">
        <v>3485</v>
      </c>
      <c r="E450" s="146" t="s">
        <v>1292</v>
      </c>
      <c r="F450" s="146" t="s">
        <v>3486</v>
      </c>
      <c r="G450" s="151" t="s">
        <v>1294</v>
      </c>
      <c r="H450" s="153"/>
      <c r="I450" s="154"/>
    </row>
    <row r="451" spans="1:9" ht="13.5" thickBot="1" x14ac:dyDescent="0.35">
      <c r="A451" s="147" t="s">
        <v>3487</v>
      </c>
      <c r="B451" s="148"/>
      <c r="C451" s="149" t="s">
        <v>3488</v>
      </c>
      <c r="D451" s="149" t="s">
        <v>3489</v>
      </c>
      <c r="E451" s="149" t="s">
        <v>1588</v>
      </c>
      <c r="F451" s="149" t="s">
        <v>3490</v>
      </c>
      <c r="G451" s="152" t="s">
        <v>1590</v>
      </c>
      <c r="H451" s="155"/>
      <c r="I451" s="156"/>
    </row>
    <row r="452" spans="1:9" ht="13.5" thickBot="1" x14ac:dyDescent="0.35">
      <c r="A452" s="144" t="s">
        <v>3491</v>
      </c>
      <c r="B452" s="145"/>
      <c r="C452" s="146" t="s">
        <v>3492</v>
      </c>
      <c r="D452" s="146" t="s">
        <v>3493</v>
      </c>
      <c r="E452" s="146" t="s">
        <v>3494</v>
      </c>
      <c r="F452" s="146" t="s">
        <v>3495</v>
      </c>
      <c r="G452" s="151" t="s">
        <v>3496</v>
      </c>
      <c r="H452" s="153"/>
      <c r="I452" s="154"/>
    </row>
    <row r="453" spans="1:9" ht="13.5" thickBot="1" x14ac:dyDescent="0.35">
      <c r="A453" s="147" t="s">
        <v>3497</v>
      </c>
      <c r="B453" s="148"/>
      <c r="C453" s="149" t="s">
        <v>3498</v>
      </c>
      <c r="D453" s="149" t="s">
        <v>3499</v>
      </c>
      <c r="E453" s="149" t="s">
        <v>3500</v>
      </c>
      <c r="F453" s="149" t="s">
        <v>3501</v>
      </c>
      <c r="G453" s="152" t="s">
        <v>3502</v>
      </c>
      <c r="H453" s="155"/>
      <c r="I453" s="156"/>
    </row>
    <row r="454" spans="1:9" ht="13.5" thickBot="1" x14ac:dyDescent="0.35">
      <c r="A454" s="144" t="s">
        <v>3503</v>
      </c>
      <c r="B454" s="145"/>
      <c r="C454" s="146" t="s">
        <v>3504</v>
      </c>
      <c r="D454" s="146" t="s">
        <v>3505</v>
      </c>
      <c r="E454" s="146" t="s">
        <v>3506</v>
      </c>
      <c r="F454" s="146" t="s">
        <v>3507</v>
      </c>
      <c r="G454" s="151" t="s">
        <v>3508</v>
      </c>
      <c r="H454" s="153"/>
      <c r="I454" s="154"/>
    </row>
    <row r="455" spans="1:9" ht="13.5" thickBot="1" x14ac:dyDescent="0.35">
      <c r="A455" s="147" t="s">
        <v>3509</v>
      </c>
      <c r="B455" s="148"/>
      <c r="C455" s="149" t="s">
        <v>3510</v>
      </c>
      <c r="D455" s="149" t="s">
        <v>2919</v>
      </c>
      <c r="E455" s="149" t="s">
        <v>3511</v>
      </c>
      <c r="F455" s="149" t="s">
        <v>2921</v>
      </c>
      <c r="G455" s="152" t="s">
        <v>3512</v>
      </c>
      <c r="H455" s="155"/>
      <c r="I455" s="156"/>
    </row>
    <row r="456" spans="1:9" ht="13.5" thickBot="1" x14ac:dyDescent="0.35">
      <c r="A456" s="144" t="s">
        <v>3513</v>
      </c>
      <c r="B456" s="145"/>
      <c r="C456" s="146" t="s">
        <v>3514</v>
      </c>
      <c r="D456" s="146" t="s">
        <v>3515</v>
      </c>
      <c r="E456" s="146" t="s">
        <v>3516</v>
      </c>
      <c r="F456" s="146" t="s">
        <v>2323</v>
      </c>
      <c r="G456" s="151" t="s">
        <v>3517</v>
      </c>
      <c r="H456" s="153"/>
      <c r="I456" s="154"/>
    </row>
    <row r="457" spans="1:9" ht="13.5" thickBot="1" x14ac:dyDescent="0.35">
      <c r="A457" s="147" t="s">
        <v>3518</v>
      </c>
      <c r="B457" s="148"/>
      <c r="C457" s="149" t="s">
        <v>3519</v>
      </c>
      <c r="D457" s="149" t="s">
        <v>3520</v>
      </c>
      <c r="E457" s="149" t="s">
        <v>3521</v>
      </c>
      <c r="F457" s="149" t="s">
        <v>3522</v>
      </c>
      <c r="G457" s="152" t="s">
        <v>3523</v>
      </c>
      <c r="H457" s="155"/>
      <c r="I457" s="156"/>
    </row>
    <row r="458" spans="1:9" ht="13.5" thickBot="1" x14ac:dyDescent="0.35">
      <c r="A458" s="144" t="s">
        <v>3524</v>
      </c>
      <c r="B458" s="145"/>
      <c r="C458" s="146" t="s">
        <v>3525</v>
      </c>
      <c r="D458" s="146" t="s">
        <v>3526</v>
      </c>
      <c r="E458" s="146" t="s">
        <v>2105</v>
      </c>
      <c r="F458" s="146" t="s">
        <v>3527</v>
      </c>
      <c r="G458" s="151" t="s">
        <v>2106</v>
      </c>
      <c r="H458" s="153"/>
      <c r="I458" s="154"/>
    </row>
    <row r="459" spans="1:9" ht="13.5" thickBot="1" x14ac:dyDescent="0.35">
      <c r="A459" s="147" t="s">
        <v>3528</v>
      </c>
      <c r="B459" s="148"/>
      <c r="C459" s="149" t="s">
        <v>3529</v>
      </c>
      <c r="D459" s="149" t="s">
        <v>3530</v>
      </c>
      <c r="E459" s="149" t="s">
        <v>3531</v>
      </c>
      <c r="F459" s="149" t="s">
        <v>3532</v>
      </c>
      <c r="G459" s="152" t="s">
        <v>3533</v>
      </c>
      <c r="H459" s="155"/>
      <c r="I459" s="156"/>
    </row>
    <row r="460" spans="1:9" ht="13.5" thickBot="1" x14ac:dyDescent="0.35">
      <c r="A460" s="144" t="s">
        <v>3534</v>
      </c>
      <c r="B460" s="145"/>
      <c r="C460" s="146" t="s">
        <v>3535</v>
      </c>
      <c r="D460" s="146" t="s">
        <v>3536</v>
      </c>
      <c r="E460" s="146" t="s">
        <v>3537</v>
      </c>
      <c r="F460" s="146" t="s">
        <v>3538</v>
      </c>
      <c r="G460" s="151" t="s">
        <v>3539</v>
      </c>
      <c r="H460" s="153"/>
      <c r="I460" s="154"/>
    </row>
    <row r="461" spans="1:9" ht="13.5" thickBot="1" x14ac:dyDescent="0.35">
      <c r="A461" s="147" t="s">
        <v>3540</v>
      </c>
      <c r="B461" s="148"/>
      <c r="C461" s="149" t="s">
        <v>3541</v>
      </c>
      <c r="D461" s="149" t="s">
        <v>3542</v>
      </c>
      <c r="E461" s="149" t="s">
        <v>3543</v>
      </c>
      <c r="F461" s="149" t="s">
        <v>3544</v>
      </c>
      <c r="G461" s="152" t="s">
        <v>3545</v>
      </c>
      <c r="H461" s="155"/>
      <c r="I461" s="156"/>
    </row>
    <row r="462" spans="1:9" ht="13.5" thickBot="1" x14ac:dyDescent="0.35">
      <c r="A462" s="144" t="s">
        <v>3546</v>
      </c>
      <c r="B462" s="145"/>
      <c r="C462" s="146" t="s">
        <v>3547</v>
      </c>
      <c r="D462" s="146" t="s">
        <v>3548</v>
      </c>
      <c r="E462" s="146" t="s">
        <v>3549</v>
      </c>
      <c r="F462" s="146" t="s">
        <v>3550</v>
      </c>
      <c r="G462" s="151" t="s">
        <v>3551</v>
      </c>
      <c r="H462" s="153"/>
      <c r="I462" s="154"/>
    </row>
    <row r="463" spans="1:9" ht="13.5" thickBot="1" x14ac:dyDescent="0.35">
      <c r="A463" s="147" t="s">
        <v>3552</v>
      </c>
      <c r="B463" s="148" t="s">
        <v>3553</v>
      </c>
      <c r="C463" s="149" t="s">
        <v>3554</v>
      </c>
      <c r="D463" s="149" t="s">
        <v>3555</v>
      </c>
      <c r="E463" s="149" t="s">
        <v>3556</v>
      </c>
      <c r="F463" s="149" t="s">
        <v>3557</v>
      </c>
      <c r="G463" s="152" t="s">
        <v>3558</v>
      </c>
      <c r="H463" s="155"/>
      <c r="I463" s="156"/>
    </row>
    <row r="464" spans="1:9" ht="13.5" thickBot="1" x14ac:dyDescent="0.35">
      <c r="A464" s="144" t="s">
        <v>3559</v>
      </c>
      <c r="B464" s="145"/>
      <c r="C464" s="146" t="s">
        <v>3560</v>
      </c>
      <c r="D464" s="146" t="s">
        <v>1397</v>
      </c>
      <c r="E464" s="146" t="s">
        <v>2868</v>
      </c>
      <c r="F464" s="146" t="s">
        <v>1398</v>
      </c>
      <c r="G464" s="151" t="s">
        <v>2869</v>
      </c>
      <c r="H464" s="153"/>
      <c r="I464" s="154"/>
    </row>
    <row r="465" spans="1:9" ht="13.5" thickBot="1" x14ac:dyDescent="0.35">
      <c r="A465" s="147" t="s">
        <v>3561</v>
      </c>
      <c r="B465" s="148"/>
      <c r="C465" s="149" t="s">
        <v>3562</v>
      </c>
      <c r="D465" s="149" t="s">
        <v>1697</v>
      </c>
      <c r="E465" s="149" t="s">
        <v>2868</v>
      </c>
      <c r="F465" s="149" t="s">
        <v>1698</v>
      </c>
      <c r="G465" s="152" t="s">
        <v>2869</v>
      </c>
      <c r="H465" s="155"/>
      <c r="I465" s="156"/>
    </row>
    <row r="466" spans="1:9" ht="13.5" thickBot="1" x14ac:dyDescent="0.35">
      <c r="A466" s="144" t="s">
        <v>3563</v>
      </c>
      <c r="B466" s="145"/>
      <c r="C466" s="146" t="s">
        <v>3564</v>
      </c>
      <c r="D466" s="146" t="s">
        <v>3565</v>
      </c>
      <c r="E466" s="146" t="s">
        <v>3566</v>
      </c>
      <c r="F466" s="146" t="s">
        <v>3567</v>
      </c>
      <c r="G466" s="151" t="s">
        <v>3568</v>
      </c>
      <c r="H466" s="153"/>
      <c r="I466" s="154"/>
    </row>
    <row r="467" spans="1:9" ht="13.5" thickBot="1" x14ac:dyDescent="0.35">
      <c r="A467" s="147" t="s">
        <v>397</v>
      </c>
      <c r="B467" s="148" t="s">
        <v>424</v>
      </c>
      <c r="C467" s="149" t="s">
        <v>3569</v>
      </c>
      <c r="D467" s="149" t="s">
        <v>443</v>
      </c>
      <c r="E467" s="149" t="s">
        <v>462</v>
      </c>
      <c r="F467" s="149" t="s">
        <v>3570</v>
      </c>
      <c r="G467" s="152" t="s">
        <v>3571</v>
      </c>
      <c r="H467" s="155"/>
      <c r="I467" s="156" t="s">
        <v>3880</v>
      </c>
    </row>
    <row r="468" spans="1:9" ht="13.5" thickBot="1" x14ac:dyDescent="0.35">
      <c r="A468" s="144" t="s">
        <v>3572</v>
      </c>
      <c r="B468" s="145"/>
      <c r="C468" s="146" t="s">
        <v>3573</v>
      </c>
      <c r="D468" s="146" t="s">
        <v>3574</v>
      </c>
      <c r="E468" s="146" t="s">
        <v>3575</v>
      </c>
      <c r="F468" s="146" t="s">
        <v>2389</v>
      </c>
      <c r="G468" s="151" t="s">
        <v>3576</v>
      </c>
      <c r="H468" s="153"/>
      <c r="I468" s="154"/>
    </row>
    <row r="469" spans="1:9" ht="13.5" thickBot="1" x14ac:dyDescent="0.35">
      <c r="A469" s="147" t="s">
        <v>3577</v>
      </c>
      <c r="B469" s="148"/>
      <c r="C469" s="149" t="s">
        <v>3578</v>
      </c>
      <c r="D469" s="149" t="s">
        <v>3579</v>
      </c>
      <c r="E469" s="149" t="s">
        <v>3580</v>
      </c>
      <c r="F469" s="149" t="s">
        <v>3581</v>
      </c>
      <c r="G469" s="152" t="s">
        <v>3582</v>
      </c>
      <c r="H469" s="155"/>
      <c r="I469" s="156"/>
    </row>
    <row r="470" spans="1:9" ht="13.5" thickBot="1" x14ac:dyDescent="0.35">
      <c r="A470" s="144" t="s">
        <v>3583</v>
      </c>
      <c r="B470" s="145"/>
      <c r="C470" s="146" t="s">
        <v>3584</v>
      </c>
      <c r="D470" s="146" t="s">
        <v>3050</v>
      </c>
      <c r="E470" s="146" t="s">
        <v>2868</v>
      </c>
      <c r="F470" s="146" t="s">
        <v>3052</v>
      </c>
      <c r="G470" s="151" t="s">
        <v>2869</v>
      </c>
      <c r="H470" s="153"/>
      <c r="I470" s="154"/>
    </row>
    <row r="471" spans="1:9" ht="13.5" thickBot="1" x14ac:dyDescent="0.35">
      <c r="A471" s="147" t="s">
        <v>3585</v>
      </c>
      <c r="B471" s="148"/>
      <c r="C471" s="149" t="s">
        <v>3586</v>
      </c>
      <c r="D471" s="149" t="s">
        <v>3587</v>
      </c>
      <c r="E471" s="149" t="s">
        <v>3588</v>
      </c>
      <c r="F471" s="149" t="s">
        <v>3589</v>
      </c>
      <c r="G471" s="152" t="s">
        <v>3590</v>
      </c>
      <c r="H471" s="155"/>
      <c r="I471" s="156"/>
    </row>
    <row r="472" spans="1:9" ht="13.5" thickBot="1" x14ac:dyDescent="0.35">
      <c r="A472" s="144" t="s">
        <v>3591</v>
      </c>
      <c r="B472" s="145"/>
      <c r="C472" s="146" t="s">
        <v>3592</v>
      </c>
      <c r="D472" s="146" t="s">
        <v>3593</v>
      </c>
      <c r="E472" s="146" t="s">
        <v>3594</v>
      </c>
      <c r="F472" s="146" t="s">
        <v>2073</v>
      </c>
      <c r="G472" s="151" t="s">
        <v>2074</v>
      </c>
      <c r="H472" s="153"/>
      <c r="I472" s="154"/>
    </row>
    <row r="473" spans="1:9" ht="13.5" thickBot="1" x14ac:dyDescent="0.35">
      <c r="A473" s="147" t="s">
        <v>3595</v>
      </c>
      <c r="B473" s="148"/>
      <c r="C473" s="149" t="s">
        <v>3596</v>
      </c>
      <c r="D473" s="149" t="s">
        <v>1291</v>
      </c>
      <c r="E473" s="149" t="s">
        <v>3597</v>
      </c>
      <c r="F473" s="149" t="s">
        <v>1293</v>
      </c>
      <c r="G473" s="152" t="s">
        <v>2467</v>
      </c>
      <c r="H473" s="155"/>
      <c r="I473" s="156"/>
    </row>
    <row r="474" spans="1:9" ht="13.5" thickBot="1" x14ac:dyDescent="0.35">
      <c r="A474" s="144" t="s">
        <v>3598</v>
      </c>
      <c r="B474" s="145"/>
      <c r="C474" s="146" t="s">
        <v>3599</v>
      </c>
      <c r="D474" s="146" t="s">
        <v>3600</v>
      </c>
      <c r="E474" s="146" t="s">
        <v>3601</v>
      </c>
      <c r="F474" s="146" t="s">
        <v>3602</v>
      </c>
      <c r="G474" s="151" t="s">
        <v>3603</v>
      </c>
      <c r="H474" s="153"/>
      <c r="I474" s="154"/>
    </row>
    <row r="475" spans="1:9" ht="13.5" thickBot="1" x14ac:dyDescent="0.35">
      <c r="A475" s="147" t="s">
        <v>3604</v>
      </c>
      <c r="B475" s="148"/>
      <c r="C475" s="149" t="s">
        <v>3605</v>
      </c>
      <c r="D475" s="149" t="s">
        <v>3606</v>
      </c>
      <c r="E475" s="149" t="s">
        <v>3607</v>
      </c>
      <c r="F475" s="149" t="s">
        <v>3608</v>
      </c>
      <c r="G475" s="152" t="s">
        <v>3609</v>
      </c>
      <c r="H475" s="155"/>
      <c r="I475" s="156"/>
    </row>
    <row r="476" spans="1:9" ht="13.5" thickBot="1" x14ac:dyDescent="0.35">
      <c r="A476" s="144" t="s">
        <v>3610</v>
      </c>
      <c r="B476" s="145"/>
      <c r="C476" s="146" t="s">
        <v>1139</v>
      </c>
      <c r="D476" s="146" t="s">
        <v>1140</v>
      </c>
      <c r="E476" s="146" t="s">
        <v>1141</v>
      </c>
      <c r="F476" s="146" t="s">
        <v>1142</v>
      </c>
      <c r="G476" s="151" t="s">
        <v>1143</v>
      </c>
      <c r="H476" s="153"/>
      <c r="I476" s="154"/>
    </row>
    <row r="477" spans="1:9" ht="13.5" thickBot="1" x14ac:dyDescent="0.35">
      <c r="A477" s="147" t="s">
        <v>3611</v>
      </c>
      <c r="B477" s="148"/>
      <c r="C477" s="149" t="s">
        <v>3612</v>
      </c>
      <c r="D477" s="149" t="s">
        <v>1230</v>
      </c>
      <c r="E477" s="149" t="s">
        <v>3613</v>
      </c>
      <c r="F477" s="149" t="s">
        <v>1231</v>
      </c>
      <c r="G477" s="152" t="s">
        <v>3614</v>
      </c>
      <c r="H477" s="155"/>
      <c r="I477" s="156"/>
    </row>
    <row r="478" spans="1:9" ht="13.5" thickBot="1" x14ac:dyDescent="0.35">
      <c r="A478" s="144" t="s">
        <v>3615</v>
      </c>
      <c r="B478" s="145" t="s">
        <v>3616</v>
      </c>
      <c r="C478" s="146" t="s">
        <v>3617</v>
      </c>
      <c r="D478" s="146" t="s">
        <v>3618</v>
      </c>
      <c r="E478" s="146" t="s">
        <v>3619</v>
      </c>
      <c r="F478" s="146" t="s">
        <v>3620</v>
      </c>
      <c r="G478" s="151" t="s">
        <v>3621</v>
      </c>
      <c r="H478" s="153"/>
      <c r="I478" s="154" t="s">
        <v>3880</v>
      </c>
    </row>
    <row r="479" spans="1:9" ht="13.5" thickBot="1" x14ac:dyDescent="0.35">
      <c r="A479" s="147" t="s">
        <v>3622</v>
      </c>
      <c r="B479" s="148"/>
      <c r="C479" s="149" t="s">
        <v>3623</v>
      </c>
      <c r="D479" s="149" t="s">
        <v>1397</v>
      </c>
      <c r="E479" s="149" t="s">
        <v>1788</v>
      </c>
      <c r="F479" s="149" t="s">
        <v>1398</v>
      </c>
      <c r="G479" s="152" t="s">
        <v>1789</v>
      </c>
      <c r="H479" s="155"/>
      <c r="I479" s="156"/>
    </row>
    <row r="480" spans="1:9" ht="13.5" thickBot="1" x14ac:dyDescent="0.35">
      <c r="A480" s="144" t="s">
        <v>3624</v>
      </c>
      <c r="B480" s="145"/>
      <c r="C480" s="146" t="s">
        <v>3625</v>
      </c>
      <c r="D480" s="146" t="s">
        <v>3626</v>
      </c>
      <c r="E480" s="146" t="s">
        <v>3627</v>
      </c>
      <c r="F480" s="146" t="s">
        <v>3628</v>
      </c>
      <c r="G480" s="151" t="s">
        <v>3629</v>
      </c>
      <c r="H480" s="153"/>
      <c r="I480" s="154"/>
    </row>
    <row r="481" spans="1:9" ht="13.5" thickBot="1" x14ac:dyDescent="0.35">
      <c r="A481" s="147" t="s">
        <v>3630</v>
      </c>
      <c r="B481" s="148" t="s">
        <v>3631</v>
      </c>
      <c r="C481" s="149" t="s">
        <v>3632</v>
      </c>
      <c r="D481" s="149" t="s">
        <v>1697</v>
      </c>
      <c r="E481" s="149" t="s">
        <v>3051</v>
      </c>
      <c r="F481" s="149" t="s">
        <v>1698</v>
      </c>
      <c r="G481" s="152" t="s">
        <v>3053</v>
      </c>
      <c r="H481" s="155"/>
      <c r="I481" s="156"/>
    </row>
    <row r="482" spans="1:9" ht="13.5" thickBot="1" x14ac:dyDescent="0.35">
      <c r="A482" s="144" t="s">
        <v>3633</v>
      </c>
      <c r="B482" s="145" t="s">
        <v>3634</v>
      </c>
      <c r="C482" s="146" t="s">
        <v>3635</v>
      </c>
      <c r="D482" s="146" t="s">
        <v>3636</v>
      </c>
      <c r="E482" s="146" t="s">
        <v>3637</v>
      </c>
      <c r="F482" s="146" t="s">
        <v>3638</v>
      </c>
      <c r="G482" s="151" t="s">
        <v>3639</v>
      </c>
      <c r="H482" s="153"/>
      <c r="I482" s="154" t="s">
        <v>3880</v>
      </c>
    </row>
    <row r="483" spans="1:9" ht="13.5" thickBot="1" x14ac:dyDescent="0.35">
      <c r="A483" s="147" t="s">
        <v>398</v>
      </c>
      <c r="B483" s="148" t="s">
        <v>425</v>
      </c>
      <c r="C483" s="149" t="s">
        <v>3640</v>
      </c>
      <c r="D483" s="149" t="s">
        <v>444</v>
      </c>
      <c r="E483" s="149" t="s">
        <v>463</v>
      </c>
      <c r="F483" s="149" t="s">
        <v>3641</v>
      </c>
      <c r="G483" s="152" t="s">
        <v>3642</v>
      </c>
      <c r="H483" s="155">
        <v>9</v>
      </c>
      <c r="I483" s="156" t="s">
        <v>3880</v>
      </c>
    </row>
    <row r="484" spans="1:9" ht="13.5" thickBot="1" x14ac:dyDescent="0.35">
      <c r="A484" s="144" t="s">
        <v>3643</v>
      </c>
      <c r="B484" s="145" t="s">
        <v>3644</v>
      </c>
      <c r="C484" s="146" t="s">
        <v>3645</v>
      </c>
      <c r="D484" s="146" t="s">
        <v>3646</v>
      </c>
      <c r="E484" s="146" t="s">
        <v>3647</v>
      </c>
      <c r="F484" s="146" t="s">
        <v>3648</v>
      </c>
      <c r="G484" s="151" t="s">
        <v>3649</v>
      </c>
      <c r="H484" s="153"/>
      <c r="I484" s="154"/>
    </row>
    <row r="485" spans="1:9" ht="13.5" thickBot="1" x14ac:dyDescent="0.35">
      <c r="A485" s="147" t="s">
        <v>3650</v>
      </c>
      <c r="B485" s="148" t="s">
        <v>3651</v>
      </c>
      <c r="C485" s="149" t="s">
        <v>3652</v>
      </c>
      <c r="D485" s="149" t="s">
        <v>3653</v>
      </c>
      <c r="E485" s="149" t="s">
        <v>3654</v>
      </c>
      <c r="F485" s="149" t="s">
        <v>3655</v>
      </c>
      <c r="G485" s="152" t="s">
        <v>3656</v>
      </c>
      <c r="H485" s="155"/>
      <c r="I485" s="156" t="s">
        <v>3880</v>
      </c>
    </row>
    <row r="486" spans="1:9" ht="13.5" thickBot="1" x14ac:dyDescent="0.35">
      <c r="A486" s="144" t="s">
        <v>399</v>
      </c>
      <c r="B486" s="145" t="s">
        <v>426</v>
      </c>
      <c r="C486" s="146" t="s">
        <v>3657</v>
      </c>
      <c r="D486" s="146" t="s">
        <v>445</v>
      </c>
      <c r="E486" s="146" t="s">
        <v>464</v>
      </c>
      <c r="F486" s="146" t="s">
        <v>3658</v>
      </c>
      <c r="G486" s="151" t="s">
        <v>3659</v>
      </c>
      <c r="H486" s="153">
        <v>4</v>
      </c>
      <c r="I486" s="154"/>
    </row>
    <row r="487" spans="1:9" ht="13.5" thickBot="1" x14ac:dyDescent="0.35">
      <c r="A487" s="147" t="s">
        <v>3660</v>
      </c>
      <c r="B487" s="148"/>
      <c r="C487" s="149" t="s">
        <v>3661</v>
      </c>
      <c r="D487" s="149" t="s">
        <v>3662</v>
      </c>
      <c r="E487" s="149" t="s">
        <v>3663</v>
      </c>
      <c r="F487" s="149" t="s">
        <v>3664</v>
      </c>
      <c r="G487" s="152" t="s">
        <v>3665</v>
      </c>
      <c r="H487" s="155"/>
      <c r="I487" s="156"/>
    </row>
    <row r="488" spans="1:9" ht="13.5" thickBot="1" x14ac:dyDescent="0.35">
      <c r="A488" s="144" t="s">
        <v>3666</v>
      </c>
      <c r="B488" s="145"/>
      <c r="C488" s="146" t="s">
        <v>3667</v>
      </c>
      <c r="D488" s="146" t="s">
        <v>3668</v>
      </c>
      <c r="E488" s="146" t="s">
        <v>3669</v>
      </c>
      <c r="F488" s="146" t="s">
        <v>3670</v>
      </c>
      <c r="G488" s="151" t="s">
        <v>3671</v>
      </c>
      <c r="H488" s="153"/>
      <c r="I488" s="154" t="s">
        <v>3933</v>
      </c>
    </row>
    <row r="489" spans="1:9" ht="13.5" thickBot="1" x14ac:dyDescent="0.35">
      <c r="A489" s="147" t="s">
        <v>3672</v>
      </c>
      <c r="B489" s="148"/>
      <c r="C489" s="149" t="s">
        <v>3673</v>
      </c>
      <c r="D489" s="149" t="s">
        <v>3674</v>
      </c>
      <c r="E489" s="149" t="s">
        <v>3675</v>
      </c>
      <c r="F489" s="149" t="s">
        <v>3676</v>
      </c>
      <c r="G489" s="152" t="s">
        <v>3677</v>
      </c>
      <c r="H489" s="155"/>
      <c r="I489" s="156" t="s">
        <v>3933</v>
      </c>
    </row>
    <row r="490" spans="1:9" ht="13.5" thickBot="1" x14ac:dyDescent="0.35">
      <c r="A490" s="144" t="s">
        <v>3678</v>
      </c>
      <c r="B490" s="145"/>
      <c r="C490" s="146" t="s">
        <v>3679</v>
      </c>
      <c r="D490" s="146" t="s">
        <v>3680</v>
      </c>
      <c r="E490" s="146" t="s">
        <v>3681</v>
      </c>
      <c r="F490" s="146" t="s">
        <v>3682</v>
      </c>
      <c r="G490" s="151" t="s">
        <v>3683</v>
      </c>
      <c r="H490" s="153"/>
      <c r="I490" s="154" t="s">
        <v>3933</v>
      </c>
    </row>
    <row r="491" spans="1:9" ht="13.5" thickBot="1" x14ac:dyDescent="0.35">
      <c r="A491" s="147" t="s">
        <v>3684</v>
      </c>
      <c r="B491" s="148"/>
      <c r="C491" s="149" t="s">
        <v>3685</v>
      </c>
      <c r="D491" s="149" t="s">
        <v>3686</v>
      </c>
      <c r="E491" s="149" t="s">
        <v>3687</v>
      </c>
      <c r="F491" s="149" t="s">
        <v>3688</v>
      </c>
      <c r="G491" s="152" t="s">
        <v>3689</v>
      </c>
      <c r="H491" s="155"/>
      <c r="I491" s="156" t="s">
        <v>3933</v>
      </c>
    </row>
    <row r="492" spans="1:9" ht="13.5" thickBot="1" x14ac:dyDescent="0.35">
      <c r="A492" s="144" t="s">
        <v>3690</v>
      </c>
      <c r="B492" s="145"/>
      <c r="C492" s="146" t="s">
        <v>3691</v>
      </c>
      <c r="D492" s="146" t="s">
        <v>3692</v>
      </c>
      <c r="E492" s="146" t="s">
        <v>3693</v>
      </c>
      <c r="F492" s="146" t="s">
        <v>3694</v>
      </c>
      <c r="G492" s="151" t="s">
        <v>3695</v>
      </c>
      <c r="H492" s="153"/>
      <c r="I492" s="154" t="s">
        <v>3933</v>
      </c>
    </row>
    <row r="493" spans="1:9" ht="13.5" thickBot="1" x14ac:dyDescent="0.35">
      <c r="A493" s="147" t="s">
        <v>3696</v>
      </c>
      <c r="B493" s="148"/>
      <c r="C493" s="149" t="s">
        <v>3697</v>
      </c>
      <c r="D493" s="149" t="s">
        <v>3698</v>
      </c>
      <c r="E493" s="149" t="s">
        <v>3699</v>
      </c>
      <c r="F493" s="149" t="s">
        <v>3700</v>
      </c>
      <c r="G493" s="152" t="s">
        <v>3701</v>
      </c>
      <c r="H493" s="155"/>
      <c r="I493" s="156" t="s">
        <v>3933</v>
      </c>
    </row>
    <row r="494" spans="1:9" ht="13.5" thickBot="1" x14ac:dyDescent="0.35">
      <c r="A494" s="144" t="s">
        <v>3702</v>
      </c>
      <c r="B494" s="145"/>
      <c r="C494" s="146" t="s">
        <v>3703</v>
      </c>
      <c r="D494" s="146" t="s">
        <v>3704</v>
      </c>
      <c r="E494" s="146" t="s">
        <v>3705</v>
      </c>
      <c r="F494" s="146" t="s">
        <v>3706</v>
      </c>
      <c r="G494" s="151" t="s">
        <v>3707</v>
      </c>
      <c r="H494" s="153"/>
      <c r="I494" s="154" t="s">
        <v>3933</v>
      </c>
    </row>
    <row r="495" spans="1:9" ht="13.5" thickBot="1" x14ac:dyDescent="0.35">
      <c r="A495" s="147" t="s">
        <v>3708</v>
      </c>
      <c r="B495" s="148"/>
      <c r="C495" s="149" t="s">
        <v>3709</v>
      </c>
      <c r="D495" s="149" t="s">
        <v>3710</v>
      </c>
      <c r="E495" s="149" t="s">
        <v>3711</v>
      </c>
      <c r="F495" s="149" t="s">
        <v>2454</v>
      </c>
      <c r="G495" s="152" t="s">
        <v>3712</v>
      </c>
      <c r="H495" s="155"/>
      <c r="I495" s="156" t="s">
        <v>3933</v>
      </c>
    </row>
    <row r="496" spans="1:9" ht="13.5" thickBot="1" x14ac:dyDescent="0.35">
      <c r="A496" s="144" t="s">
        <v>3713</v>
      </c>
      <c r="B496" s="145"/>
      <c r="C496" s="146" t="s">
        <v>3714</v>
      </c>
      <c r="D496" s="146" t="s">
        <v>3715</v>
      </c>
      <c r="E496" s="146" t="s">
        <v>3716</v>
      </c>
      <c r="F496" s="146" t="s">
        <v>3717</v>
      </c>
      <c r="G496" s="151" t="s">
        <v>3718</v>
      </c>
      <c r="H496" s="153"/>
      <c r="I496" s="154" t="s">
        <v>3933</v>
      </c>
    </row>
    <row r="497" spans="1:9" ht="13.5" thickBot="1" x14ac:dyDescent="0.35">
      <c r="A497" s="147" t="s">
        <v>3719</v>
      </c>
      <c r="B497" s="148"/>
      <c r="C497" s="149" t="s">
        <v>3720</v>
      </c>
      <c r="D497" s="149" t="s">
        <v>3721</v>
      </c>
      <c r="E497" s="149" t="s">
        <v>3722</v>
      </c>
      <c r="F497" s="149" t="s">
        <v>3723</v>
      </c>
      <c r="G497" s="152" t="s">
        <v>3724</v>
      </c>
      <c r="H497" s="155"/>
      <c r="I497" s="156" t="s">
        <v>3933</v>
      </c>
    </row>
    <row r="498" spans="1:9" ht="13.5" thickBot="1" x14ac:dyDescent="0.35">
      <c r="A498" s="144" t="s">
        <v>3725</v>
      </c>
      <c r="B498" s="145"/>
      <c r="C498" s="146" t="s">
        <v>3726</v>
      </c>
      <c r="D498" s="146" t="s">
        <v>3727</v>
      </c>
      <c r="E498" s="146" t="s">
        <v>3728</v>
      </c>
      <c r="F498" s="146" t="s">
        <v>3729</v>
      </c>
      <c r="G498" s="151" t="s">
        <v>3730</v>
      </c>
      <c r="H498" s="153"/>
      <c r="I498" s="154" t="s">
        <v>3933</v>
      </c>
    </row>
    <row r="499" spans="1:9" ht="13.5" thickBot="1" x14ac:dyDescent="0.35">
      <c r="A499" s="147" t="s">
        <v>3731</v>
      </c>
      <c r="B499" s="148"/>
      <c r="C499" s="149" t="s">
        <v>3732</v>
      </c>
      <c r="D499" s="149" t="s">
        <v>3733</v>
      </c>
      <c r="E499" s="149" t="s">
        <v>3734</v>
      </c>
      <c r="F499" s="149" t="s">
        <v>3735</v>
      </c>
      <c r="G499" s="152" t="s">
        <v>3736</v>
      </c>
      <c r="H499" s="155"/>
      <c r="I499" s="156" t="s">
        <v>3933</v>
      </c>
    </row>
    <row r="500" spans="1:9" ht="13.5" thickBot="1" x14ac:dyDescent="0.35">
      <c r="A500" s="144" t="s">
        <v>3737</v>
      </c>
      <c r="B500" s="145"/>
      <c r="C500" s="146" t="s">
        <v>3738</v>
      </c>
      <c r="D500" s="146" t="s">
        <v>3739</v>
      </c>
      <c r="E500" s="146" t="s">
        <v>3740</v>
      </c>
      <c r="F500" s="146" t="s">
        <v>3741</v>
      </c>
      <c r="G500" s="151" t="s">
        <v>3742</v>
      </c>
      <c r="H500" s="153"/>
      <c r="I500" s="154" t="s">
        <v>3933</v>
      </c>
    </row>
    <row r="501" spans="1:9" ht="13.5" thickBot="1" x14ac:dyDescent="0.35">
      <c r="A501" s="147" t="s">
        <v>3743</v>
      </c>
      <c r="B501" s="148"/>
      <c r="C501" s="149" t="s">
        <v>3744</v>
      </c>
      <c r="D501" s="149" t="s">
        <v>3372</v>
      </c>
      <c r="E501" s="149" t="s">
        <v>2105</v>
      </c>
      <c r="F501" s="149" t="s">
        <v>3374</v>
      </c>
      <c r="G501" s="152" t="s">
        <v>2106</v>
      </c>
      <c r="H501" s="155"/>
      <c r="I501" s="156"/>
    </row>
    <row r="502" spans="1:9" ht="13.5" thickBot="1" x14ac:dyDescent="0.35">
      <c r="A502" s="144" t="s">
        <v>3745</v>
      </c>
      <c r="B502" s="145" t="s">
        <v>3746</v>
      </c>
      <c r="C502" s="146" t="s">
        <v>3747</v>
      </c>
      <c r="D502" s="146" t="s">
        <v>3748</v>
      </c>
      <c r="E502" s="146" t="s">
        <v>3749</v>
      </c>
      <c r="F502" s="146" t="s">
        <v>3422</v>
      </c>
      <c r="G502" s="151" t="s">
        <v>3750</v>
      </c>
      <c r="H502" s="153"/>
      <c r="I502" s="154"/>
    </row>
    <row r="503" spans="1:9" ht="13.5" thickBot="1" x14ac:dyDescent="0.35">
      <c r="A503" s="147" t="s">
        <v>3751</v>
      </c>
      <c r="B503" s="148" t="s">
        <v>3752</v>
      </c>
      <c r="C503" s="149" t="s">
        <v>3753</v>
      </c>
      <c r="D503" s="149" t="s">
        <v>3754</v>
      </c>
      <c r="E503" s="149" t="s">
        <v>3755</v>
      </c>
      <c r="F503" s="149" t="s">
        <v>3120</v>
      </c>
      <c r="G503" s="152" t="s">
        <v>3756</v>
      </c>
      <c r="H503" s="155"/>
      <c r="I503" s="156" t="s">
        <v>3880</v>
      </c>
    </row>
    <row r="504" spans="1:9" ht="13.5" thickBot="1" x14ac:dyDescent="0.35">
      <c r="A504" s="144" t="s">
        <v>3757</v>
      </c>
      <c r="B504" s="145"/>
      <c r="C504" s="146" t="s">
        <v>3758</v>
      </c>
      <c r="D504" s="146" t="s">
        <v>3759</v>
      </c>
      <c r="E504" s="146" t="s">
        <v>3760</v>
      </c>
      <c r="F504" s="146" t="s">
        <v>3761</v>
      </c>
      <c r="G504" s="151" t="s">
        <v>3762</v>
      </c>
      <c r="H504" s="153"/>
      <c r="I504" s="154"/>
    </row>
    <row r="505" spans="1:9" ht="13.5" thickBot="1" x14ac:dyDescent="0.35">
      <c r="A505" s="147" t="s">
        <v>3763</v>
      </c>
      <c r="B505" s="148" t="s">
        <v>3764</v>
      </c>
      <c r="C505" s="149" t="s">
        <v>3765</v>
      </c>
      <c r="D505" s="149" t="s">
        <v>2783</v>
      </c>
      <c r="E505" s="149" t="s">
        <v>3766</v>
      </c>
      <c r="F505" s="149" t="s">
        <v>2785</v>
      </c>
      <c r="G505" s="152" t="s">
        <v>3767</v>
      </c>
      <c r="H505" s="155"/>
      <c r="I505" s="156" t="s">
        <v>3880</v>
      </c>
    </row>
    <row r="506" spans="1:9" ht="13.5" thickBot="1" x14ac:dyDescent="0.35">
      <c r="A506" s="144" t="s">
        <v>3768</v>
      </c>
      <c r="B506" s="145"/>
      <c r="C506" s="146" t="s">
        <v>3769</v>
      </c>
      <c r="D506" s="146" t="s">
        <v>3770</v>
      </c>
      <c r="E506" s="146" t="s">
        <v>3771</v>
      </c>
      <c r="F506" s="146" t="s">
        <v>3772</v>
      </c>
      <c r="G506" s="151" t="s">
        <v>1322</v>
      </c>
      <c r="H506" s="153"/>
      <c r="I506" s="154"/>
    </row>
    <row r="507" spans="1:9" ht="13.5" thickBot="1" x14ac:dyDescent="0.35">
      <c r="A507" s="147" t="s">
        <v>3773</v>
      </c>
      <c r="B507" s="148"/>
      <c r="C507" s="149" t="s">
        <v>3774</v>
      </c>
      <c r="D507" s="149" t="s">
        <v>3775</v>
      </c>
      <c r="E507" s="149" t="s">
        <v>3776</v>
      </c>
      <c r="F507" s="149" t="s">
        <v>3777</v>
      </c>
      <c r="G507" s="152" t="s">
        <v>3778</v>
      </c>
      <c r="H507" s="155"/>
      <c r="I507" s="156"/>
    </row>
    <row r="508" spans="1:9" ht="13.5" thickBot="1" x14ac:dyDescent="0.35">
      <c r="A508" s="144" t="s">
        <v>3779</v>
      </c>
      <c r="B508" s="145"/>
      <c r="C508" s="146" t="s">
        <v>3780</v>
      </c>
      <c r="D508" s="146" t="s">
        <v>3781</v>
      </c>
      <c r="E508" s="146" t="s">
        <v>3782</v>
      </c>
      <c r="F508" s="146" t="s">
        <v>3783</v>
      </c>
      <c r="G508" s="151" t="s">
        <v>3784</v>
      </c>
      <c r="H508" s="153"/>
      <c r="I508" s="154"/>
    </row>
    <row r="509" spans="1:9" ht="13.5" thickBot="1" x14ac:dyDescent="0.35">
      <c r="A509" s="147" t="s">
        <v>3785</v>
      </c>
      <c r="B509" s="148" t="s">
        <v>3786</v>
      </c>
      <c r="C509" s="149" t="s">
        <v>3787</v>
      </c>
      <c r="D509" s="149" t="s">
        <v>1438</v>
      </c>
      <c r="E509" s="149" t="s">
        <v>3788</v>
      </c>
      <c r="F509" s="149" t="s">
        <v>1440</v>
      </c>
      <c r="G509" s="152" t="s">
        <v>2062</v>
      </c>
      <c r="H509" s="155"/>
      <c r="I509" s="156" t="s">
        <v>3880</v>
      </c>
    </row>
    <row r="510" spans="1:9" ht="13.5" thickBot="1" x14ac:dyDescent="0.35">
      <c r="A510" s="144" t="s">
        <v>807</v>
      </c>
      <c r="B510" s="145" t="s">
        <v>808</v>
      </c>
      <c r="C510" s="146" t="s">
        <v>3789</v>
      </c>
      <c r="D510" s="146" t="s">
        <v>809</v>
      </c>
      <c r="E510" s="146" t="s">
        <v>810</v>
      </c>
      <c r="F510" s="146" t="s">
        <v>3790</v>
      </c>
      <c r="G510" s="151" t="s">
        <v>3791</v>
      </c>
      <c r="H510" s="153"/>
      <c r="I510" s="154" t="s">
        <v>3880</v>
      </c>
    </row>
    <row r="511" spans="1:9" ht="13.5" thickBot="1" x14ac:dyDescent="0.35">
      <c r="A511" s="147" t="s">
        <v>3792</v>
      </c>
      <c r="B511" s="148"/>
      <c r="C511" s="149" t="s">
        <v>3793</v>
      </c>
      <c r="D511" s="149" t="s">
        <v>3794</v>
      </c>
      <c r="E511" s="149" t="s">
        <v>3795</v>
      </c>
      <c r="F511" s="149" t="s">
        <v>3796</v>
      </c>
      <c r="G511" s="152" t="s">
        <v>3797</v>
      </c>
      <c r="H511" s="155"/>
      <c r="I511" s="156"/>
    </row>
    <row r="512" spans="1:9" ht="13.5" thickBot="1" x14ac:dyDescent="0.35">
      <c r="A512" s="144" t="s">
        <v>3798</v>
      </c>
      <c r="B512" s="145" t="s">
        <v>3799</v>
      </c>
      <c r="C512" s="146" t="s">
        <v>3800</v>
      </c>
      <c r="D512" s="146" t="s">
        <v>3801</v>
      </c>
      <c r="E512" s="146" t="s">
        <v>3802</v>
      </c>
      <c r="F512" s="146" t="s">
        <v>3803</v>
      </c>
      <c r="G512" s="151" t="s">
        <v>3804</v>
      </c>
      <c r="H512" s="153"/>
      <c r="I512" s="154" t="s">
        <v>3880</v>
      </c>
    </row>
    <row r="513" spans="1:9" ht="13.5" thickBot="1" x14ac:dyDescent="0.35">
      <c r="A513" s="147" t="s">
        <v>3805</v>
      </c>
      <c r="B513" s="148"/>
      <c r="C513" s="149" t="s">
        <v>3806</v>
      </c>
      <c r="D513" s="149" t="s">
        <v>3807</v>
      </c>
      <c r="E513" s="149" t="s">
        <v>3808</v>
      </c>
      <c r="F513" s="149" t="s">
        <v>3809</v>
      </c>
      <c r="G513" s="152" t="s">
        <v>3810</v>
      </c>
      <c r="H513" s="155"/>
      <c r="I513" s="156"/>
    </row>
    <row r="514" spans="1:9" ht="13.5" thickBot="1" x14ac:dyDescent="0.35">
      <c r="A514" s="144" t="s">
        <v>3811</v>
      </c>
      <c r="B514" s="145"/>
      <c r="C514" s="146" t="s">
        <v>3812</v>
      </c>
      <c r="D514" s="146" t="s">
        <v>3813</v>
      </c>
      <c r="E514" s="146" t="s">
        <v>3814</v>
      </c>
      <c r="F514" s="146" t="s">
        <v>3815</v>
      </c>
      <c r="G514" s="151" t="s">
        <v>3816</v>
      </c>
      <c r="H514" s="153"/>
      <c r="I514" s="154"/>
    </row>
    <row r="515" spans="1:9" ht="13.5" thickBot="1" x14ac:dyDescent="0.35">
      <c r="A515" s="147" t="s">
        <v>3817</v>
      </c>
      <c r="B515" s="148"/>
      <c r="C515" s="149" t="s">
        <v>3818</v>
      </c>
      <c r="D515" s="149" t="s">
        <v>1246</v>
      </c>
      <c r="E515" s="149" t="s">
        <v>1135</v>
      </c>
      <c r="F515" s="149" t="s">
        <v>1248</v>
      </c>
      <c r="G515" s="152" t="s">
        <v>1137</v>
      </c>
      <c r="H515" s="155"/>
      <c r="I515" s="156"/>
    </row>
    <row r="516" spans="1:9" ht="13.5" thickBot="1" x14ac:dyDescent="0.35">
      <c r="A516" s="144" t="s">
        <v>3819</v>
      </c>
      <c r="B516" s="145"/>
      <c r="C516" s="146" t="s">
        <v>3820</v>
      </c>
      <c r="D516" s="146" t="s">
        <v>3821</v>
      </c>
      <c r="E516" s="146" t="s">
        <v>1734</v>
      </c>
      <c r="F516" s="146" t="s">
        <v>3822</v>
      </c>
      <c r="G516" s="151" t="s">
        <v>1736</v>
      </c>
      <c r="H516" s="153"/>
      <c r="I516" s="154"/>
    </row>
    <row r="517" spans="1:9" ht="13.5" thickBot="1" x14ac:dyDescent="0.35">
      <c r="A517" s="147" t="s">
        <v>3823</v>
      </c>
      <c r="B517" s="148"/>
      <c r="C517" s="149" t="s">
        <v>3824</v>
      </c>
      <c r="D517" s="149" t="s">
        <v>3825</v>
      </c>
      <c r="E517" s="149" t="s">
        <v>3826</v>
      </c>
      <c r="F517" s="149" t="s">
        <v>3827</v>
      </c>
      <c r="G517" s="152" t="s">
        <v>3828</v>
      </c>
      <c r="H517" s="155"/>
      <c r="I517" s="156"/>
    </row>
    <row r="518" spans="1:9" ht="13.5" thickBot="1" x14ac:dyDescent="0.35">
      <c r="A518" s="144" t="s">
        <v>3829</v>
      </c>
      <c r="B518" s="145"/>
      <c r="C518" s="146" t="s">
        <v>3830</v>
      </c>
      <c r="D518" s="146" t="s">
        <v>3831</v>
      </c>
      <c r="E518" s="146" t="s">
        <v>3832</v>
      </c>
      <c r="F518" s="146" t="s">
        <v>3833</v>
      </c>
      <c r="G518" s="151" t="s">
        <v>3834</v>
      </c>
      <c r="H518" s="153"/>
      <c r="I518" s="154"/>
    </row>
    <row r="519" spans="1:9" ht="13.5" thickBot="1" x14ac:dyDescent="0.35">
      <c r="A519" s="147" t="s">
        <v>3835</v>
      </c>
      <c r="B519" s="148"/>
      <c r="C519" s="149" t="s">
        <v>3836</v>
      </c>
      <c r="D519" s="149" t="s">
        <v>3837</v>
      </c>
      <c r="E519" s="149" t="s">
        <v>3838</v>
      </c>
      <c r="F519" s="149" t="s">
        <v>1954</v>
      </c>
      <c r="G519" s="152" t="s">
        <v>3839</v>
      </c>
      <c r="H519" s="155"/>
      <c r="I519" s="156"/>
    </row>
    <row r="520" spans="1:9" ht="13.5" thickBot="1" x14ac:dyDescent="0.35">
      <c r="A520" s="144" t="s">
        <v>3840</v>
      </c>
      <c r="B520" s="145"/>
      <c r="C520" s="146" t="s">
        <v>3841</v>
      </c>
      <c r="D520" s="146" t="s">
        <v>1800</v>
      </c>
      <c r="E520" s="146" t="s">
        <v>3842</v>
      </c>
      <c r="F520" s="146" t="s">
        <v>1802</v>
      </c>
      <c r="G520" s="151" t="s">
        <v>3843</v>
      </c>
      <c r="H520" s="153"/>
      <c r="I520" s="154"/>
    </row>
    <row r="521" spans="1:9" ht="13.5" thickBot="1" x14ac:dyDescent="0.35">
      <c r="A521" s="147" t="s">
        <v>3844</v>
      </c>
      <c r="B521" s="148"/>
      <c r="C521" s="149" t="s">
        <v>3845</v>
      </c>
      <c r="D521" s="149" t="s">
        <v>3846</v>
      </c>
      <c r="E521" s="149" t="s">
        <v>3847</v>
      </c>
      <c r="F521" s="149" t="s">
        <v>3848</v>
      </c>
      <c r="G521" s="152" t="s">
        <v>3849</v>
      </c>
      <c r="H521" s="155"/>
      <c r="I521" s="156"/>
    </row>
    <row r="522" spans="1:9" ht="13.5" thickBot="1" x14ac:dyDescent="0.35">
      <c r="A522" s="144" t="s">
        <v>3850</v>
      </c>
      <c r="B522" s="145" t="s">
        <v>3851</v>
      </c>
      <c r="C522" s="146" t="s">
        <v>3852</v>
      </c>
      <c r="D522" s="146" t="s">
        <v>3853</v>
      </c>
      <c r="E522" s="146" t="s">
        <v>3854</v>
      </c>
      <c r="F522" s="146" t="s">
        <v>3855</v>
      </c>
      <c r="G522" s="151" t="s">
        <v>3856</v>
      </c>
      <c r="H522" s="153"/>
      <c r="I522" s="154" t="s">
        <v>3880</v>
      </c>
    </row>
    <row r="523" spans="1:9" ht="13.5" thickBot="1" x14ac:dyDescent="0.35">
      <c r="A523" s="147" t="s">
        <v>3857</v>
      </c>
      <c r="B523" s="148"/>
      <c r="C523" s="149" t="s">
        <v>3858</v>
      </c>
      <c r="D523" s="149" t="s">
        <v>3859</v>
      </c>
      <c r="E523" s="149" t="s">
        <v>3860</v>
      </c>
      <c r="F523" s="149" t="s">
        <v>3783</v>
      </c>
      <c r="G523" s="152" t="s">
        <v>3784</v>
      </c>
      <c r="H523" s="155"/>
      <c r="I523" s="156"/>
    </row>
    <row r="524" spans="1:9" ht="13.5" thickBot="1" x14ac:dyDescent="0.35">
      <c r="A524" s="144" t="s">
        <v>3861</v>
      </c>
      <c r="B524" s="145"/>
      <c r="C524" s="146" t="s">
        <v>3862</v>
      </c>
      <c r="D524" s="146" t="s">
        <v>3807</v>
      </c>
      <c r="E524" s="146" t="s">
        <v>3863</v>
      </c>
      <c r="F524" s="146" t="s">
        <v>3809</v>
      </c>
      <c r="G524" s="151" t="s">
        <v>3864</v>
      </c>
      <c r="H524" s="153"/>
      <c r="I524" s="154"/>
    </row>
    <row r="525" spans="1:9" ht="13.5" thickBot="1" x14ac:dyDescent="0.35">
      <c r="A525" s="147" t="s">
        <v>3865</v>
      </c>
      <c r="B525" s="148" t="s">
        <v>3866</v>
      </c>
      <c r="C525" s="149" t="s">
        <v>3867</v>
      </c>
      <c r="D525" s="149" t="s">
        <v>3868</v>
      </c>
      <c r="E525" s="149" t="s">
        <v>3869</v>
      </c>
      <c r="F525" s="149" t="s">
        <v>3870</v>
      </c>
      <c r="G525" s="152" t="s">
        <v>3871</v>
      </c>
      <c r="H525" s="155"/>
      <c r="I525" s="156"/>
    </row>
  </sheetData>
  <autoFilter ref="A1:I525" xr:uid="{00000000-0009-0000-0000-000005000000}"/>
  <pageMargins left="0.7" right="0.7" top="0.75" bottom="0.75" header="0.3" footer="0.3"/>
  <pageSetup paperSize="9" orientation="portrait" horizontalDpi="300" verticalDpi="0" copies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484" t="s">
        <v>7</v>
      </c>
      <c r="C3" s="476"/>
      <c r="D3" s="477"/>
      <c r="E3" s="1"/>
      <c r="F3" s="475" t="s">
        <v>9</v>
      </c>
      <c r="G3" s="476"/>
      <c r="H3" s="477"/>
      <c r="I3" s="1"/>
      <c r="J3" s="475" t="s">
        <v>11</v>
      </c>
      <c r="K3" s="476"/>
      <c r="L3" s="477"/>
      <c r="N3" s="473" t="s">
        <v>10</v>
      </c>
      <c r="O3" s="473"/>
      <c r="P3" s="473"/>
      <c r="Q3" s="473"/>
      <c r="R3" s="473"/>
    </row>
    <row r="4" spans="2:18" x14ac:dyDescent="0.35">
      <c r="B4" s="478"/>
      <c r="C4" s="479"/>
      <c r="D4" s="480"/>
      <c r="E4" s="1"/>
      <c r="F4" s="478"/>
      <c r="G4" s="479"/>
      <c r="H4" s="480"/>
      <c r="I4" s="1"/>
      <c r="J4" s="478"/>
      <c r="K4" s="479"/>
      <c r="L4" s="480"/>
      <c r="N4" s="474"/>
      <c r="O4" s="474"/>
      <c r="P4" s="474"/>
      <c r="Q4" s="474"/>
      <c r="R4" s="474"/>
    </row>
    <row r="5" spans="2:18" x14ac:dyDescent="0.35">
      <c r="B5" s="478"/>
      <c r="C5" s="479"/>
      <c r="D5" s="480"/>
      <c r="E5" s="1"/>
      <c r="F5" s="478"/>
      <c r="G5" s="479"/>
      <c r="H5" s="480"/>
      <c r="I5" s="1"/>
      <c r="J5" s="478"/>
      <c r="K5" s="479"/>
      <c r="L5" s="480"/>
      <c r="N5" s="474"/>
      <c r="O5" s="474"/>
      <c r="P5" s="474"/>
      <c r="Q5" s="474"/>
      <c r="R5" s="474"/>
    </row>
    <row r="6" spans="2:18" x14ac:dyDescent="0.35">
      <c r="B6" s="478"/>
      <c r="C6" s="479"/>
      <c r="D6" s="480"/>
      <c r="E6" s="1"/>
      <c r="F6" s="478"/>
      <c r="G6" s="479"/>
      <c r="H6" s="480"/>
      <c r="I6" s="1"/>
      <c r="J6" s="478"/>
      <c r="K6" s="479"/>
      <c r="L6" s="480"/>
      <c r="N6" s="474"/>
      <c r="O6" s="474"/>
      <c r="P6" s="474"/>
      <c r="Q6" s="474"/>
      <c r="R6" s="474"/>
    </row>
    <row r="7" spans="2:18" x14ac:dyDescent="0.35">
      <c r="B7" s="478"/>
      <c r="C7" s="479"/>
      <c r="D7" s="480"/>
      <c r="E7" s="1"/>
      <c r="F7" s="478"/>
      <c r="G7" s="479"/>
      <c r="H7" s="480"/>
      <c r="I7" s="1"/>
      <c r="J7" s="478"/>
      <c r="K7" s="479"/>
      <c r="L7" s="480"/>
      <c r="N7" s="474"/>
      <c r="O7" s="474"/>
      <c r="P7" s="474"/>
      <c r="Q7" s="474"/>
      <c r="R7" s="474"/>
    </row>
    <row r="8" spans="2:18" x14ac:dyDescent="0.35">
      <c r="B8" s="478"/>
      <c r="C8" s="479"/>
      <c r="D8" s="480"/>
      <c r="E8" s="1"/>
      <c r="F8" s="478"/>
      <c r="G8" s="479"/>
      <c r="H8" s="480"/>
      <c r="I8" s="1"/>
      <c r="J8" s="478"/>
      <c r="K8" s="479"/>
      <c r="L8" s="480"/>
      <c r="N8" s="474"/>
      <c r="O8" s="474"/>
      <c r="P8" s="474"/>
      <c r="Q8" s="474"/>
      <c r="R8" s="474"/>
    </row>
    <row r="9" spans="2:18" x14ac:dyDescent="0.35">
      <c r="B9" s="478"/>
      <c r="C9" s="479"/>
      <c r="D9" s="480"/>
      <c r="E9" s="1"/>
      <c r="F9" s="478"/>
      <c r="G9" s="479"/>
      <c r="H9" s="480"/>
      <c r="I9" s="1"/>
      <c r="J9" s="478"/>
      <c r="K9" s="479"/>
      <c r="L9" s="480"/>
      <c r="N9" s="474"/>
      <c r="O9" s="474"/>
      <c r="P9" s="474"/>
      <c r="Q9" s="474"/>
      <c r="R9" s="474"/>
    </row>
    <row r="10" spans="2:18" x14ac:dyDescent="0.35">
      <c r="B10" s="481"/>
      <c r="C10" s="482"/>
      <c r="D10" s="483"/>
      <c r="E10" s="1"/>
      <c r="F10" s="481"/>
      <c r="G10" s="482"/>
      <c r="H10" s="483"/>
      <c r="I10" s="1"/>
      <c r="J10" s="481"/>
      <c r="K10" s="482"/>
      <c r="L10" s="483"/>
      <c r="N10" s="474"/>
      <c r="O10" s="474"/>
      <c r="P10" s="474"/>
      <c r="Q10" s="474"/>
      <c r="R10" s="474"/>
    </row>
    <row r="12" spans="2:18" x14ac:dyDescent="0.35">
      <c r="B12" s="484" t="s">
        <v>8</v>
      </c>
      <c r="C12" s="476"/>
      <c r="D12" s="477"/>
      <c r="E12" s="1"/>
      <c r="F12" s="475" t="s">
        <v>6</v>
      </c>
      <c r="G12" s="476"/>
      <c r="H12" s="477"/>
      <c r="I12" s="1"/>
      <c r="J12" s="475" t="s">
        <v>12</v>
      </c>
      <c r="K12" s="476"/>
      <c r="L12" s="477"/>
      <c r="N12" s="473" t="s">
        <v>211</v>
      </c>
      <c r="O12" s="473"/>
      <c r="P12" s="473"/>
      <c r="Q12" s="473"/>
      <c r="R12" s="473"/>
    </row>
    <row r="13" spans="2:18" x14ac:dyDescent="0.35">
      <c r="B13" s="478"/>
      <c r="C13" s="479"/>
      <c r="D13" s="480"/>
      <c r="E13" s="1"/>
      <c r="F13" s="478"/>
      <c r="G13" s="479"/>
      <c r="H13" s="480"/>
      <c r="I13" s="1"/>
      <c r="J13" s="478"/>
      <c r="K13" s="479"/>
      <c r="L13" s="480"/>
      <c r="N13" s="474"/>
      <c r="O13" s="474"/>
      <c r="P13" s="474"/>
      <c r="Q13" s="474"/>
      <c r="R13" s="474"/>
    </row>
    <row r="14" spans="2:18" x14ac:dyDescent="0.35">
      <c r="B14" s="478"/>
      <c r="C14" s="479"/>
      <c r="D14" s="480"/>
      <c r="E14" s="1"/>
      <c r="F14" s="478"/>
      <c r="G14" s="479"/>
      <c r="H14" s="480"/>
      <c r="I14" s="1"/>
      <c r="J14" s="478"/>
      <c r="K14" s="479"/>
      <c r="L14" s="480"/>
      <c r="N14" s="474"/>
      <c r="O14" s="474"/>
      <c r="P14" s="474"/>
      <c r="Q14" s="474"/>
      <c r="R14" s="474"/>
    </row>
    <row r="15" spans="2:18" x14ac:dyDescent="0.35">
      <c r="B15" s="478"/>
      <c r="C15" s="479"/>
      <c r="D15" s="480"/>
      <c r="E15" s="1"/>
      <c r="F15" s="478"/>
      <c r="G15" s="479"/>
      <c r="H15" s="480"/>
      <c r="I15" s="1"/>
      <c r="J15" s="478"/>
      <c r="K15" s="479"/>
      <c r="L15" s="480"/>
      <c r="N15" s="474"/>
      <c r="O15" s="474"/>
      <c r="P15" s="474"/>
      <c r="Q15" s="474"/>
      <c r="R15" s="474"/>
    </row>
    <row r="16" spans="2:18" x14ac:dyDescent="0.35">
      <c r="B16" s="478"/>
      <c r="C16" s="479"/>
      <c r="D16" s="480"/>
      <c r="E16" s="1"/>
      <c r="F16" s="478"/>
      <c r="G16" s="479"/>
      <c r="H16" s="480"/>
      <c r="I16" s="1"/>
      <c r="J16" s="478"/>
      <c r="K16" s="479"/>
      <c r="L16" s="480"/>
      <c r="N16" s="474"/>
      <c r="O16" s="474"/>
      <c r="P16" s="474"/>
      <c r="Q16" s="474"/>
      <c r="R16" s="474"/>
    </row>
    <row r="17" spans="2:20" x14ac:dyDescent="0.35">
      <c r="B17" s="478"/>
      <c r="C17" s="479"/>
      <c r="D17" s="480"/>
      <c r="E17" s="1"/>
      <c r="F17" s="478"/>
      <c r="G17" s="479"/>
      <c r="H17" s="480"/>
      <c r="I17" s="1"/>
      <c r="J17" s="478"/>
      <c r="K17" s="479"/>
      <c r="L17" s="480"/>
      <c r="N17" s="474"/>
      <c r="O17" s="474"/>
      <c r="P17" s="474"/>
      <c r="Q17" s="474"/>
      <c r="R17" s="474"/>
    </row>
    <row r="18" spans="2:20" x14ac:dyDescent="0.35">
      <c r="B18" s="478"/>
      <c r="C18" s="479"/>
      <c r="D18" s="480"/>
      <c r="E18" s="1"/>
      <c r="F18" s="478"/>
      <c r="G18" s="479"/>
      <c r="H18" s="480"/>
      <c r="I18" s="1"/>
      <c r="J18" s="478"/>
      <c r="K18" s="479"/>
      <c r="L18" s="480"/>
      <c r="N18" s="474"/>
      <c r="O18" s="474"/>
      <c r="P18" s="474"/>
      <c r="Q18" s="474"/>
      <c r="R18" s="474"/>
    </row>
    <row r="19" spans="2:20" x14ac:dyDescent="0.35">
      <c r="B19" s="481"/>
      <c r="C19" s="482"/>
      <c r="D19" s="483"/>
      <c r="E19" s="1"/>
      <c r="F19" s="481"/>
      <c r="G19" s="482"/>
      <c r="H19" s="483"/>
      <c r="I19" s="1"/>
      <c r="J19" s="481"/>
      <c r="K19" s="482"/>
      <c r="L19" s="483"/>
      <c r="N19" s="474"/>
      <c r="O19" s="474"/>
      <c r="P19" s="474"/>
      <c r="Q19" s="474"/>
      <c r="R19" s="474"/>
    </row>
    <row r="20" spans="2:20" x14ac:dyDescent="0.35">
      <c r="N20" s="474"/>
      <c r="O20" s="474"/>
      <c r="P20" s="474"/>
      <c r="Q20" s="474"/>
      <c r="R20" s="474"/>
    </row>
    <row r="21" spans="2:20" x14ac:dyDescent="0.35">
      <c r="B21" s="475" t="s">
        <v>16</v>
      </c>
      <c r="C21" s="476"/>
      <c r="D21" s="477"/>
      <c r="E21" s="1"/>
      <c r="F21" s="475" t="s">
        <v>5</v>
      </c>
      <c r="G21" s="476"/>
      <c r="H21" s="477"/>
      <c r="I21" s="1"/>
      <c r="J21" s="475" t="s">
        <v>13</v>
      </c>
      <c r="K21" s="476"/>
      <c r="L21" s="477"/>
      <c r="N21" s="474"/>
      <c r="O21" s="474"/>
      <c r="P21" s="474"/>
      <c r="Q21" s="474"/>
      <c r="R21" s="474"/>
    </row>
    <row r="22" spans="2:20" x14ac:dyDescent="0.35">
      <c r="B22" s="478"/>
      <c r="C22" s="479"/>
      <c r="D22" s="480"/>
      <c r="E22" s="1"/>
      <c r="F22" s="478"/>
      <c r="G22" s="479"/>
      <c r="H22" s="480"/>
      <c r="I22" s="1"/>
      <c r="J22" s="478"/>
      <c r="K22" s="479"/>
      <c r="L22" s="480"/>
      <c r="N22" s="474"/>
      <c r="O22" s="474"/>
      <c r="P22" s="474"/>
      <c r="Q22" s="474"/>
      <c r="R22" s="474"/>
    </row>
    <row r="23" spans="2:20" x14ac:dyDescent="0.35">
      <c r="B23" s="478"/>
      <c r="C23" s="479"/>
      <c r="D23" s="480"/>
      <c r="E23" s="1"/>
      <c r="F23" s="478"/>
      <c r="G23" s="479"/>
      <c r="H23" s="480"/>
      <c r="I23" s="1"/>
      <c r="J23" s="478"/>
      <c r="K23" s="479"/>
      <c r="L23" s="480"/>
      <c r="N23" s="474"/>
      <c r="O23" s="474"/>
      <c r="P23" s="474"/>
      <c r="Q23" s="474"/>
      <c r="R23" s="474"/>
    </row>
    <row r="24" spans="2:20" x14ac:dyDescent="0.35">
      <c r="B24" s="478"/>
      <c r="C24" s="479"/>
      <c r="D24" s="480"/>
      <c r="E24" s="1"/>
      <c r="F24" s="478"/>
      <c r="G24" s="479"/>
      <c r="H24" s="480"/>
      <c r="I24" s="1"/>
      <c r="J24" s="478"/>
      <c r="K24" s="479"/>
      <c r="L24" s="480"/>
    </row>
    <row r="25" spans="2:20" x14ac:dyDescent="0.35">
      <c r="B25" s="478"/>
      <c r="C25" s="479"/>
      <c r="D25" s="480"/>
      <c r="E25" s="1"/>
      <c r="F25" s="478"/>
      <c r="G25" s="479"/>
      <c r="H25" s="480"/>
      <c r="I25" s="1"/>
      <c r="J25" s="478"/>
      <c r="K25" s="479"/>
      <c r="L25" s="480"/>
    </row>
    <row r="26" spans="2:20" x14ac:dyDescent="0.35">
      <c r="B26" s="478"/>
      <c r="C26" s="479"/>
      <c r="D26" s="480"/>
      <c r="E26" s="1"/>
      <c r="F26" s="478"/>
      <c r="G26" s="479"/>
      <c r="H26" s="480"/>
      <c r="I26" s="1"/>
      <c r="J26" s="478"/>
      <c r="K26" s="479"/>
      <c r="L26" s="480"/>
    </row>
    <row r="27" spans="2:20" x14ac:dyDescent="0.35">
      <c r="B27" s="478"/>
      <c r="C27" s="479"/>
      <c r="D27" s="480"/>
      <c r="E27" s="1"/>
      <c r="F27" s="478"/>
      <c r="G27" s="479"/>
      <c r="H27" s="480"/>
      <c r="I27" s="1"/>
      <c r="J27" s="478"/>
      <c r="K27" s="479"/>
      <c r="L27" s="480"/>
      <c r="P27" s="40"/>
      <c r="S27" s="40"/>
    </row>
    <row r="28" spans="2:20" x14ac:dyDescent="0.35">
      <c r="B28" s="481"/>
      <c r="C28" s="482"/>
      <c r="D28" s="483"/>
      <c r="E28" s="1"/>
      <c r="F28" s="481"/>
      <c r="G28" s="482"/>
      <c r="H28" s="483"/>
      <c r="I28" s="1"/>
      <c r="J28" s="481"/>
      <c r="K28" s="482"/>
      <c r="L28" s="483"/>
      <c r="T28" s="40"/>
    </row>
    <row r="29" spans="2:20" x14ac:dyDescent="0.35">
      <c r="T29" s="40"/>
    </row>
    <row r="30" spans="2:20" x14ac:dyDescent="0.35">
      <c r="B30" s="475"/>
      <c r="C30" s="476"/>
      <c r="D30" s="477"/>
      <c r="E30" s="1"/>
      <c r="F30" s="475" t="s">
        <v>15</v>
      </c>
      <c r="G30" s="476"/>
      <c r="H30" s="477"/>
      <c r="I30" s="1"/>
      <c r="J30" s="475" t="s">
        <v>14</v>
      </c>
      <c r="K30" s="476"/>
      <c r="L30" s="477"/>
      <c r="S30" s="67"/>
      <c r="T30" s="40"/>
    </row>
    <row r="31" spans="2:20" x14ac:dyDescent="0.35">
      <c r="B31" s="478"/>
      <c r="C31" s="479"/>
      <c r="D31" s="480"/>
      <c r="E31" s="1"/>
      <c r="F31" s="478"/>
      <c r="G31" s="479"/>
      <c r="H31" s="480"/>
      <c r="I31" s="1"/>
      <c r="J31" s="478"/>
      <c r="K31" s="479"/>
      <c r="L31" s="480"/>
    </row>
    <row r="32" spans="2:20" x14ac:dyDescent="0.35">
      <c r="B32" s="478"/>
      <c r="C32" s="479"/>
      <c r="D32" s="480"/>
      <c r="E32" s="1"/>
      <c r="F32" s="478"/>
      <c r="G32" s="479"/>
      <c r="H32" s="480"/>
      <c r="I32" s="1"/>
      <c r="J32" s="478"/>
      <c r="K32" s="479"/>
      <c r="L32" s="480"/>
    </row>
    <row r="33" spans="2:12" x14ac:dyDescent="0.35">
      <c r="B33" s="478"/>
      <c r="C33" s="479"/>
      <c r="D33" s="480"/>
      <c r="E33" s="1"/>
      <c r="F33" s="478"/>
      <c r="G33" s="479"/>
      <c r="H33" s="480"/>
      <c r="I33" s="1"/>
      <c r="J33" s="478"/>
      <c r="K33" s="479"/>
      <c r="L33" s="480"/>
    </row>
    <row r="34" spans="2:12" x14ac:dyDescent="0.35">
      <c r="B34" s="478"/>
      <c r="C34" s="479"/>
      <c r="D34" s="480"/>
      <c r="E34" s="1"/>
      <c r="F34" s="478"/>
      <c r="G34" s="479"/>
      <c r="H34" s="480"/>
      <c r="I34" s="1"/>
      <c r="J34" s="478"/>
      <c r="K34" s="479"/>
      <c r="L34" s="480"/>
    </row>
    <row r="35" spans="2:12" x14ac:dyDescent="0.35">
      <c r="B35" s="478"/>
      <c r="C35" s="479"/>
      <c r="D35" s="480"/>
      <c r="E35" s="1"/>
      <c r="F35" s="478"/>
      <c r="G35" s="479"/>
      <c r="H35" s="480"/>
      <c r="I35" s="1"/>
      <c r="J35" s="478"/>
      <c r="K35" s="479"/>
      <c r="L35" s="480"/>
    </row>
    <row r="36" spans="2:12" x14ac:dyDescent="0.35">
      <c r="B36" s="478"/>
      <c r="C36" s="479"/>
      <c r="D36" s="480"/>
      <c r="E36" s="1"/>
      <c r="F36" s="478"/>
      <c r="G36" s="479"/>
      <c r="H36" s="480"/>
      <c r="I36" s="1"/>
      <c r="J36" s="478"/>
      <c r="K36" s="479"/>
      <c r="L36" s="480"/>
    </row>
    <row r="37" spans="2:12" x14ac:dyDescent="0.35">
      <c r="B37" s="481"/>
      <c r="C37" s="482"/>
      <c r="D37" s="483"/>
      <c r="E37" s="1"/>
      <c r="F37" s="481"/>
      <c r="G37" s="482"/>
      <c r="H37" s="483"/>
      <c r="I37" s="1"/>
      <c r="J37" s="481"/>
      <c r="K37" s="482"/>
      <c r="L37" s="483"/>
    </row>
  </sheetData>
  <sheetProtection selectLockedCells="1"/>
  <mergeCells count="28"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485" t="s">
        <v>225</v>
      </c>
      <c r="D3" s="485"/>
      <c r="F3" s="486" t="s">
        <v>226</v>
      </c>
      <c r="G3" s="486"/>
    </row>
    <row r="4" spans="3:12" x14ac:dyDescent="0.35">
      <c r="G4" s="40"/>
      <c r="H4" s="40"/>
    </row>
    <row r="5" spans="3:12" x14ac:dyDescent="0.35">
      <c r="C5" s="93">
        <v>450</v>
      </c>
      <c r="D5" s="94" t="s">
        <v>131</v>
      </c>
      <c r="F5" s="80">
        <v>500</v>
      </c>
      <c r="G5" s="11" t="s">
        <v>214</v>
      </c>
      <c r="I5" s="90"/>
      <c r="J5" s="90"/>
      <c r="K5" s="97">
        <v>21</v>
      </c>
      <c r="L5" s="98">
        <f>K5/60</f>
        <v>0.35</v>
      </c>
    </row>
    <row r="6" spans="3:12" x14ac:dyDescent="0.35">
      <c r="C6" s="91" t="s">
        <v>98</v>
      </c>
      <c r="D6" s="91" t="s">
        <v>224</v>
      </c>
      <c r="F6" s="78">
        <v>8</v>
      </c>
      <c r="G6" s="40" t="s">
        <v>220</v>
      </c>
    </row>
    <row r="7" spans="3:12" x14ac:dyDescent="0.35">
      <c r="C7" s="92">
        <f t="shared" ref="C7:C26" si="0">(($C$5/60^3)/24)*D7</f>
        <v>4.3402777777777779E-5</v>
      </c>
      <c r="D7" s="95">
        <v>0.5</v>
      </c>
      <c r="F7" s="80">
        <v>1000</v>
      </c>
      <c r="G7" s="11" t="s">
        <v>215</v>
      </c>
    </row>
    <row r="8" spans="3:12" x14ac:dyDescent="0.35">
      <c r="C8" s="92">
        <f t="shared" si="0"/>
        <v>8.6805555555555559E-5</v>
      </c>
      <c r="D8" s="95">
        <v>1</v>
      </c>
      <c r="F8" s="79">
        <f>ROUNDUP(((((F5*6080)/(60*60))*F6)*(SIN((F11*(PI()/180)))))+F7,-2)</f>
        <v>2200</v>
      </c>
      <c r="G8" s="40" t="s">
        <v>219</v>
      </c>
    </row>
    <row r="9" spans="3:12" x14ac:dyDescent="0.35">
      <c r="C9" s="92">
        <f t="shared" si="0"/>
        <v>1.3020833333333333E-4</v>
      </c>
      <c r="D9" s="95">
        <v>1.5</v>
      </c>
      <c r="F9" s="80">
        <v>2200</v>
      </c>
      <c r="G9" s="11" t="s">
        <v>216</v>
      </c>
    </row>
    <row r="10" spans="3:12" x14ac:dyDescent="0.35">
      <c r="C10" s="92">
        <f t="shared" si="0"/>
        <v>1.7361111111111112E-4</v>
      </c>
      <c r="D10" s="95">
        <v>2</v>
      </c>
      <c r="F10" s="81">
        <f>F9-500</f>
        <v>1700</v>
      </c>
      <c r="G10" s="11" t="s">
        <v>217</v>
      </c>
    </row>
    <row r="11" spans="3:12" x14ac:dyDescent="0.35">
      <c r="C11" s="92">
        <f t="shared" si="0"/>
        <v>2.170138888888889E-4</v>
      </c>
      <c r="D11" s="95">
        <v>2.5</v>
      </c>
      <c r="F11" s="80">
        <v>10</v>
      </c>
      <c r="G11" s="11" t="s">
        <v>127</v>
      </c>
    </row>
    <row r="12" spans="3:12" x14ac:dyDescent="0.35">
      <c r="C12" s="92">
        <f t="shared" si="0"/>
        <v>2.6041666666666666E-4</v>
      </c>
      <c r="D12" s="95">
        <v>3</v>
      </c>
      <c r="F12" s="80">
        <v>500</v>
      </c>
      <c r="G12" s="11" t="s">
        <v>218</v>
      </c>
    </row>
    <row r="13" spans="3:12" x14ac:dyDescent="0.35">
      <c r="C13" s="92">
        <f t="shared" si="0"/>
        <v>3.0381944444444445E-4</v>
      </c>
      <c r="D13" s="95">
        <v>3.5</v>
      </c>
      <c r="F13" s="80">
        <v>20</v>
      </c>
      <c r="G13" s="11" t="s">
        <v>128</v>
      </c>
    </row>
    <row r="14" spans="3:12" x14ac:dyDescent="0.35">
      <c r="C14" s="92">
        <f t="shared" si="0"/>
        <v>3.4722222222222224E-4</v>
      </c>
      <c r="D14" s="95">
        <v>4</v>
      </c>
      <c r="F14" s="82">
        <f>((F9-F12)/6080)/TAN(F13*(PI()/180))+((F9/TAN(F11*(PI()/180)))/6080)</f>
        <v>2.8203177000381281</v>
      </c>
      <c r="G14" s="11" t="s">
        <v>129</v>
      </c>
    </row>
    <row r="15" spans="3:12" x14ac:dyDescent="0.35">
      <c r="C15" s="92">
        <f t="shared" si="0"/>
        <v>3.9062500000000002E-4</v>
      </c>
      <c r="D15" s="95">
        <v>4.5</v>
      </c>
    </row>
    <row r="16" spans="3:12" x14ac:dyDescent="0.35">
      <c r="C16" s="92">
        <f t="shared" si="0"/>
        <v>4.3402777777777781E-4</v>
      </c>
      <c r="D16" s="95">
        <v>5</v>
      </c>
    </row>
    <row r="17" spans="3:11" x14ac:dyDescent="0.35">
      <c r="C17" s="92">
        <f t="shared" si="0"/>
        <v>4.7743055555555559E-4</v>
      </c>
      <c r="D17" s="95">
        <v>5.5</v>
      </c>
      <c r="K17" s="90"/>
    </row>
    <row r="18" spans="3:11" x14ac:dyDescent="0.35">
      <c r="C18" s="92">
        <f t="shared" si="0"/>
        <v>5.2083333333333333E-4</v>
      </c>
      <c r="D18" s="95">
        <v>6</v>
      </c>
    </row>
    <row r="19" spans="3:11" x14ac:dyDescent="0.35">
      <c r="C19" s="92">
        <f t="shared" si="0"/>
        <v>5.6423611111111117E-4</v>
      </c>
      <c r="D19" s="95">
        <v>6.5</v>
      </c>
    </row>
    <row r="20" spans="3:11" x14ac:dyDescent="0.35">
      <c r="C20" s="92">
        <f t="shared" si="0"/>
        <v>6.076388888888889E-4</v>
      </c>
      <c r="D20" s="95">
        <v>7</v>
      </c>
    </row>
    <row r="21" spans="3:11" x14ac:dyDescent="0.35">
      <c r="C21" s="92">
        <f t="shared" si="0"/>
        <v>6.5104166666666674E-4</v>
      </c>
      <c r="D21" s="95">
        <v>7.5</v>
      </c>
    </row>
    <row r="22" spans="3:11" x14ac:dyDescent="0.35">
      <c r="C22" s="92">
        <f t="shared" si="0"/>
        <v>6.9444444444444447E-4</v>
      </c>
      <c r="D22" s="95">
        <v>8</v>
      </c>
    </row>
    <row r="23" spans="3:11" x14ac:dyDescent="0.35">
      <c r="C23" s="92">
        <f t="shared" si="0"/>
        <v>7.378472222222222E-4</v>
      </c>
      <c r="D23" s="95">
        <v>8.5</v>
      </c>
    </row>
    <row r="24" spans="3:11" x14ac:dyDescent="0.35">
      <c r="C24" s="92">
        <f t="shared" si="0"/>
        <v>7.8125000000000004E-4</v>
      </c>
      <c r="D24" s="95">
        <v>9</v>
      </c>
    </row>
    <row r="25" spans="3:11" x14ac:dyDescent="0.35">
      <c r="C25" s="92">
        <f t="shared" si="0"/>
        <v>8.2465277777777778E-4</v>
      </c>
      <c r="D25" s="95">
        <v>9.5</v>
      </c>
    </row>
    <row r="26" spans="3:11" x14ac:dyDescent="0.35">
      <c r="C26" s="92">
        <f t="shared" si="0"/>
        <v>8.6805555555555562E-4</v>
      </c>
      <c r="D26" s="9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72" t="s">
        <v>134</v>
      </c>
      <c r="B1" s="72" t="s">
        <v>135</v>
      </c>
      <c r="C1" s="11" t="s">
        <v>144</v>
      </c>
      <c r="D1" s="72" t="s">
        <v>163</v>
      </c>
      <c r="E1" s="72" t="s">
        <v>201</v>
      </c>
      <c r="F1" s="72" t="s">
        <v>179</v>
      </c>
      <c r="G1" s="72" t="s">
        <v>183</v>
      </c>
      <c r="H1" s="72" t="s">
        <v>191</v>
      </c>
    </row>
    <row r="2" spans="1:8" x14ac:dyDescent="0.35">
      <c r="A2" s="40" t="s">
        <v>137</v>
      </c>
      <c r="B2" s="73">
        <v>50</v>
      </c>
      <c r="C2" s="40" t="s">
        <v>145</v>
      </c>
      <c r="D2" s="74" t="s">
        <v>164</v>
      </c>
      <c r="E2" s="40" t="s">
        <v>167</v>
      </c>
      <c r="F2" s="38" t="s">
        <v>104</v>
      </c>
      <c r="G2" s="40" t="s">
        <v>118</v>
      </c>
      <c r="H2" s="40" t="s">
        <v>86</v>
      </c>
    </row>
    <row r="3" spans="1:8" x14ac:dyDescent="0.35">
      <c r="A3" s="40" t="s">
        <v>109</v>
      </c>
      <c r="B3" s="74">
        <v>51</v>
      </c>
      <c r="C3" s="40" t="s">
        <v>146</v>
      </c>
      <c r="D3" s="74" t="s">
        <v>105</v>
      </c>
      <c r="E3" s="40" t="s">
        <v>168</v>
      </c>
      <c r="F3" s="38" t="s">
        <v>180</v>
      </c>
      <c r="G3" s="40" t="s">
        <v>86</v>
      </c>
      <c r="H3" s="40" t="s">
        <v>115</v>
      </c>
    </row>
    <row r="4" spans="1:8" x14ac:dyDescent="0.35">
      <c r="A4" s="40" t="s">
        <v>138</v>
      </c>
      <c r="B4" s="73">
        <v>52</v>
      </c>
      <c r="C4" s="40" t="s">
        <v>147</v>
      </c>
      <c r="D4" s="74" t="s">
        <v>165</v>
      </c>
      <c r="E4" s="40" t="s">
        <v>117</v>
      </c>
      <c r="F4" s="38" t="s">
        <v>181</v>
      </c>
      <c r="G4" s="40" t="s">
        <v>115</v>
      </c>
      <c r="H4" s="40" t="s">
        <v>193</v>
      </c>
    </row>
    <row r="5" spans="1:8" x14ac:dyDescent="0.35">
      <c r="A5" s="40" t="s">
        <v>142</v>
      </c>
      <c r="B5" s="6">
        <v>53</v>
      </c>
      <c r="C5" s="40" t="s">
        <v>148</v>
      </c>
      <c r="D5" s="74" t="s">
        <v>166</v>
      </c>
      <c r="E5" s="40" t="s">
        <v>99</v>
      </c>
      <c r="F5" s="38" t="s">
        <v>182</v>
      </c>
      <c r="G5" s="40" t="s">
        <v>120</v>
      </c>
      <c r="H5" s="40" t="s">
        <v>192</v>
      </c>
    </row>
    <row r="6" spans="1:8" x14ac:dyDescent="0.35">
      <c r="A6" s="40" t="s">
        <v>139</v>
      </c>
      <c r="B6" s="73">
        <v>54</v>
      </c>
      <c r="C6" s="40" t="s">
        <v>111</v>
      </c>
      <c r="D6" s="6"/>
      <c r="E6" s="40" t="s">
        <v>122</v>
      </c>
      <c r="G6" s="40" t="s">
        <v>189</v>
      </c>
      <c r="H6" s="40" t="s">
        <v>164</v>
      </c>
    </row>
    <row r="7" spans="1:8" x14ac:dyDescent="0.35">
      <c r="A7" s="40" t="s">
        <v>143</v>
      </c>
      <c r="B7" s="6">
        <v>55</v>
      </c>
      <c r="C7" s="40" t="s">
        <v>110</v>
      </c>
      <c r="D7" s="6"/>
      <c r="E7" s="40" t="s">
        <v>169</v>
      </c>
      <c r="G7" s="40" t="s">
        <v>190</v>
      </c>
      <c r="H7" s="40" t="s">
        <v>125</v>
      </c>
    </row>
    <row r="8" spans="1:8" x14ac:dyDescent="0.35">
      <c r="A8" s="40" t="s">
        <v>112</v>
      </c>
      <c r="B8" s="73">
        <v>56</v>
      </c>
      <c r="C8" s="40" t="s">
        <v>151</v>
      </c>
      <c r="D8" s="6"/>
      <c r="E8" s="40" t="s">
        <v>170</v>
      </c>
      <c r="G8" s="40" t="s">
        <v>121</v>
      </c>
      <c r="H8" s="40" t="s">
        <v>126</v>
      </c>
    </row>
    <row r="9" spans="1:8" x14ac:dyDescent="0.35">
      <c r="A9" s="40" t="s">
        <v>141</v>
      </c>
      <c r="B9" s="6">
        <v>57</v>
      </c>
      <c r="C9" s="40" t="s">
        <v>152</v>
      </c>
      <c r="D9" s="6"/>
      <c r="E9" s="40" t="s">
        <v>171</v>
      </c>
      <c r="G9" s="40" t="s">
        <v>130</v>
      </c>
      <c r="H9" s="40" t="s">
        <v>105</v>
      </c>
    </row>
    <row r="10" spans="1:8" x14ac:dyDescent="0.35">
      <c r="A10" s="40" t="s">
        <v>140</v>
      </c>
      <c r="B10" s="6">
        <v>58</v>
      </c>
      <c r="C10" s="40" t="s">
        <v>149</v>
      </c>
      <c r="D10" s="6"/>
      <c r="E10" s="40" t="s">
        <v>123</v>
      </c>
      <c r="G10" s="40" t="s">
        <v>187</v>
      </c>
      <c r="H10" s="40" t="s">
        <v>121</v>
      </c>
    </row>
    <row r="11" spans="1:8" x14ac:dyDescent="0.35">
      <c r="A11" s="40" t="s">
        <v>159</v>
      </c>
      <c r="B11" s="6">
        <v>59</v>
      </c>
      <c r="C11" s="40" t="s">
        <v>150</v>
      </c>
      <c r="D11" s="6"/>
      <c r="E11" s="40" t="s">
        <v>172</v>
      </c>
      <c r="G11" s="40" t="s">
        <v>186</v>
      </c>
      <c r="H11" s="40" t="s">
        <v>116</v>
      </c>
    </row>
    <row r="12" spans="1:8" x14ac:dyDescent="0.35">
      <c r="A12" s="40" t="s">
        <v>136</v>
      </c>
      <c r="B12" s="73">
        <v>60</v>
      </c>
      <c r="C12" s="40" t="s">
        <v>153</v>
      </c>
      <c r="D12" s="6"/>
      <c r="E12" s="40" t="s">
        <v>124</v>
      </c>
      <c r="G12" s="40" t="s">
        <v>184</v>
      </c>
      <c r="H12" s="40" t="s">
        <v>165</v>
      </c>
    </row>
    <row r="13" spans="1:8" x14ac:dyDescent="0.35">
      <c r="A13" s="40" t="s">
        <v>160</v>
      </c>
      <c r="B13" s="6">
        <v>61</v>
      </c>
      <c r="C13" s="40" t="s">
        <v>154</v>
      </c>
      <c r="D13" s="6"/>
      <c r="E13" s="40" t="s">
        <v>174</v>
      </c>
      <c r="G13" s="40" t="s">
        <v>185</v>
      </c>
      <c r="H13" s="40" t="s">
        <v>194</v>
      </c>
    </row>
    <row r="14" spans="1:8" x14ac:dyDescent="0.35">
      <c r="A14" s="40" t="s">
        <v>161</v>
      </c>
      <c r="B14" s="6">
        <v>62</v>
      </c>
      <c r="C14" s="40" t="s">
        <v>155</v>
      </c>
      <c r="D14" s="6"/>
      <c r="E14" s="40" t="s">
        <v>175</v>
      </c>
      <c r="G14" s="40" t="s">
        <v>188</v>
      </c>
      <c r="H14" s="40" t="s">
        <v>195</v>
      </c>
    </row>
    <row r="15" spans="1:8" x14ac:dyDescent="0.35">
      <c r="A15" s="40" t="s">
        <v>162</v>
      </c>
      <c r="B15" s="6">
        <v>63</v>
      </c>
      <c r="C15" s="40" t="s">
        <v>156</v>
      </c>
      <c r="D15" s="6"/>
      <c r="E15" s="40" t="s">
        <v>173</v>
      </c>
      <c r="G15" s="40" t="s">
        <v>213</v>
      </c>
      <c r="H15" s="40" t="s">
        <v>196</v>
      </c>
    </row>
    <row r="16" spans="1:8" x14ac:dyDescent="0.35">
      <c r="B16" s="6"/>
      <c r="C16" s="40" t="s">
        <v>157</v>
      </c>
      <c r="D16" s="6"/>
      <c r="E16" s="40" t="s">
        <v>176</v>
      </c>
      <c r="H16" s="40" t="s">
        <v>197</v>
      </c>
    </row>
    <row r="17" spans="2:5" x14ac:dyDescent="0.35">
      <c r="B17" s="6"/>
      <c r="C17" s="40" t="s">
        <v>158</v>
      </c>
      <c r="D17" s="6"/>
      <c r="E17" s="40" t="s">
        <v>177</v>
      </c>
    </row>
    <row r="18" spans="2:5" x14ac:dyDescent="0.35">
      <c r="C18" s="40" t="s">
        <v>228</v>
      </c>
      <c r="E18" s="40" t="s">
        <v>178</v>
      </c>
    </row>
    <row r="19" spans="2:5" x14ac:dyDescent="0.35">
      <c r="E19" s="40" t="s">
        <v>119</v>
      </c>
    </row>
    <row r="20" spans="2:5" x14ac:dyDescent="0.35">
      <c r="E20" s="40" t="s">
        <v>113</v>
      </c>
    </row>
    <row r="21" spans="2:5" x14ac:dyDescent="0.35">
      <c r="E21" s="40" t="s">
        <v>114</v>
      </c>
    </row>
    <row r="22" spans="2:5" x14ac:dyDescent="0.35">
      <c r="E22" s="40" t="s">
        <v>198</v>
      </c>
    </row>
    <row r="23" spans="2:5" x14ac:dyDescent="0.35">
      <c r="E23" s="40" t="s">
        <v>199</v>
      </c>
    </row>
    <row r="24" spans="2:5" x14ac:dyDescent="0.35">
      <c r="E24" s="40" t="s">
        <v>200</v>
      </c>
    </row>
  </sheetData>
  <sortState xmlns:xlrd2="http://schemas.microsoft.com/office/spreadsheetml/2017/richdata2"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2</vt:i4>
      </vt:variant>
    </vt:vector>
  </HeadingPairs>
  <TitlesOfParts>
    <vt:vector size="12" baseType="lpstr">
      <vt:lpstr>MISSION CARDS VMA</vt:lpstr>
      <vt:lpstr>TGT Working</vt:lpstr>
      <vt:lpstr>ROUTE</vt:lpstr>
      <vt:lpstr>Fuel Planning</vt:lpstr>
      <vt:lpstr>Weight Planning</vt:lpstr>
      <vt:lpstr>NAVDATA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2022-06-27T20:01:45Z</cp:lastPrinted>
  <dcterms:created xsi:type="dcterms:W3CDTF">2018-07-16T16:39:08Z</dcterms:created>
  <dcterms:modified xsi:type="dcterms:W3CDTF">2023-11-30T02:04:13Z</dcterms:modified>
</cp:coreProperties>
</file>